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2023" sheetId="1" r:id="rId1"/>
    <sheet name="0701" sheetId="2" state="hidden" r:id="rId2"/>
    <sheet name="0702" sheetId="3" state="hidden" r:id="rId3"/>
    <sheet name="0703" sheetId="4" state="hidden" r:id="rId4"/>
    <sheet name="0709" sheetId="5" state="hidden" r:id="rId5"/>
  </sheets>
  <definedNames>
    <definedName name="_xlnm._FilterDatabase" localSheetId="0" hidden="1">'2023'!$A$10:$S$53</definedName>
    <definedName name="Z_517FDE44_D94F_4AA4_BEE7_C152DACB86F9_.wvu.FilterData" localSheetId="0" hidden="1">'2023'!$A$13:$S$13</definedName>
    <definedName name="Z_67B9F307_C0E5_4204_9678_035553584802_.wvu.FilterData" localSheetId="0" hidden="1">'2023'!$A$13:$S$13</definedName>
    <definedName name="Z_67B9F307_C0E5_4204_9678_035553584802_.wvu.PrintArea" localSheetId="0" hidden="1">'2023'!$A$1:$S$52</definedName>
    <definedName name="Z_952B6107_AF24_4EB8_803E_F66CA5F256A3_.wvu.FilterData" localSheetId="0" hidden="1">'2023'!$A$13:$S$13</definedName>
    <definedName name="Z_952B6107_AF24_4EB8_803E_F66CA5F256A3_.wvu.PrintArea" localSheetId="0" hidden="1">'2023'!$A$1:$S$52</definedName>
    <definedName name="Z_952B6107_AF24_4EB8_803E_F66CA5F256A3_.wvu.Rows" localSheetId="0" hidden="1">'2023'!#REF!,'2023'!#REF!,'2023'!#REF!,'2023'!$29:$29,'2023'!$40:$46,'2023'!#REF!,'2023'!#REF!,'2023'!#REF!,'2023'!#REF!</definedName>
    <definedName name="Z_AB4C4DF8_CC6B_44DB_93A1_1C39632E6BBF_.wvu.FilterData" localSheetId="0" hidden="1">'2023'!$A$13:$S$13</definedName>
    <definedName name="Z_AB4C4DF8_CC6B_44DB_93A1_1C39632E6BBF_.wvu.PrintArea" localSheetId="0" hidden="1">'2023'!$A$1:$S$52</definedName>
    <definedName name="Z_ABAB6989_4D2A_4EAA_9AF8_38966FAA82B3_.wvu.FilterData" localSheetId="0" hidden="1">'2023'!$A$13:$S$13</definedName>
    <definedName name="_xlnm.Print_Area" localSheetId="0">'2023'!$A$1:$S$53</definedName>
  </definedNames>
  <calcPr fullCalcOnLoad="1"/>
</workbook>
</file>

<file path=xl/sharedStrings.xml><?xml version="1.0" encoding="utf-8"?>
<sst xmlns="http://schemas.openxmlformats.org/spreadsheetml/2006/main" count="100" uniqueCount="89">
  <si>
    <t>Номер мероприятия</t>
  </si>
  <si>
    <t>федеральный бюджет</t>
  </si>
  <si>
    <t>краевой бюджет</t>
  </si>
  <si>
    <t>местный бюджет</t>
  </si>
  <si>
    <t>Освоено (кассовое исполнение) в отчётном периоде, тыс. рублей</t>
  </si>
  <si>
    <t>Объём финансирования, предусмотренный программой на текущий год, тыс. рублей</t>
  </si>
  <si>
    <t>1.1.1</t>
  </si>
  <si>
    <t>1.1.2</t>
  </si>
  <si>
    <t>всего</t>
  </si>
  <si>
    <t>Объём финансирования, предусмотренный уточнённой сводной бюджетной росписью на отчётную дату, тыс. рублей</t>
  </si>
  <si>
    <t>1.1.</t>
  </si>
  <si>
    <t>Наименование муниципальной программы (подпрограммы)</t>
  </si>
  <si>
    <t>Координатов муницитпальной программы (подпрограммы)</t>
  </si>
  <si>
    <t>процент исполения</t>
  </si>
  <si>
    <t>2.1</t>
  </si>
  <si>
    <t>2.2</t>
  </si>
  <si>
    <t>3.1</t>
  </si>
  <si>
    <t>3.2</t>
  </si>
  <si>
    <t>4.2</t>
  </si>
  <si>
    <t>Подпрограмма «Обеспечение безопасности дорожного движения»</t>
  </si>
  <si>
    <t>5.1</t>
  </si>
  <si>
    <t>5.2</t>
  </si>
  <si>
    <t>6.4</t>
  </si>
  <si>
    <t>Основное мероприятие 1: Обеспечение деятельности муниципальных учреждений</t>
  </si>
  <si>
    <t>7.1</t>
  </si>
  <si>
    <t>7.2</t>
  </si>
  <si>
    <t>Развитие культуры</t>
  </si>
  <si>
    <t>8.1</t>
  </si>
  <si>
    <t>8.2</t>
  </si>
  <si>
    <t>8.3</t>
  </si>
  <si>
    <t>11.1</t>
  </si>
  <si>
    <t>12.1</t>
  </si>
  <si>
    <t>1</t>
  </si>
  <si>
    <t>10.1</t>
  </si>
  <si>
    <t>Всего по муниципальным программам</t>
  </si>
  <si>
    <t xml:space="preserve">«Комплексное и устойчивое развитие в сфере строительства, архитектуры и дорожного хозяйства» </t>
  </si>
  <si>
    <t>Подпрограмма «Строительство, реконструкция, капитальный ремонт и ремонт автомобильных дорог местного значения</t>
  </si>
  <si>
    <t>Подпрограмма «Подготовка градостроительной и землеустроительной документации</t>
  </si>
  <si>
    <t>2.</t>
  </si>
  <si>
    <t>Информационное обеспечение жителей</t>
  </si>
  <si>
    <t>Основное мероприятие № 2 Обеспечение доступа к информации о деятельности администрации муниципального образования в периодических печатных изданиях</t>
  </si>
  <si>
    <t>Основное мероприятие 1: Обеспечение доступа к информации о деятельности администрации муниципального образования на телевидении, радио и в сети «Интернет»</t>
  </si>
  <si>
    <t>3.</t>
  </si>
  <si>
    <t>Материально-техническое и программное обеспечение администрации Новокубанского городского поселения Новокубанского района"</t>
  </si>
  <si>
    <t>Основное мероприятие 1: Развитие, сопровождение и обслуживание информационно-коммуникационных технологий</t>
  </si>
  <si>
    <t>Основное мероприятие 2: Оснащение рабочих мест материально-техническим обеспечением и прочие обязательства администрации</t>
  </si>
  <si>
    <t>4.</t>
  </si>
  <si>
    <t>"Молодежь Новокубанского городского поселения Новокубанского района"</t>
  </si>
  <si>
    <t>4.1.</t>
  </si>
  <si>
    <t>Основное мероприятие 2: Проведение мероприятий в сфере реализации молодежной политики</t>
  </si>
  <si>
    <t>5.</t>
  </si>
  <si>
    <t>Подпрограмма №1  «Предупреждение и ликвидация ЧС, стихийных бедствий и их последствий»</t>
  </si>
  <si>
    <t>Подпрограмма №2 «Пожарная безопасность»</t>
  </si>
  <si>
    <t>"Обеспечение безопасности населения"</t>
  </si>
  <si>
    <t>6.</t>
  </si>
  <si>
    <t>6.1.</t>
  </si>
  <si>
    <t>6.2.</t>
  </si>
  <si>
    <t>Развитие жилищно – коммунального хозяйства</t>
  </si>
  <si>
    <t>6.3.</t>
  </si>
  <si>
    <t xml:space="preserve">Подпрограмма №2 «Развитие водоснабжения и водоотведения </t>
  </si>
  <si>
    <t xml:space="preserve">Подпрограмма №1  «Благоустройство </t>
  </si>
  <si>
    <t>Основные мероприятия программы</t>
  </si>
  <si>
    <t>7.</t>
  </si>
  <si>
    <t>Основное мероприятие 2: Обеспечение реализации муниципальной программы и прочие мероприятия в области культуры</t>
  </si>
  <si>
    <t>районный бюджет</t>
  </si>
  <si>
    <t>8.</t>
  </si>
  <si>
    <t>Социальная поддержка граждан"</t>
  </si>
  <si>
    <t>Подпрограмма №1  «Поддержка социально ориентированных некоммерческих организаций»</t>
  </si>
  <si>
    <t>Подпрограмма №2 «Обеспечение жильем молодых семей»</t>
  </si>
  <si>
    <t>Подпрограмма № 3 «Развитие мер социальной поддержки отдельных категорий граждан»</t>
  </si>
  <si>
    <t>8.4</t>
  </si>
  <si>
    <t>9.</t>
  </si>
  <si>
    <t xml:space="preserve">Управление муниципальным имуществом и земельными ресурсами» </t>
  </si>
  <si>
    <t>Основное мероприятие 1: 
Управление и распоряжение муниципальным имуществом и земельными ресурсами</t>
  </si>
  <si>
    <t>9.1.</t>
  </si>
  <si>
    <t>10.</t>
  </si>
  <si>
    <t>Развитие физической культуры и спорта"</t>
  </si>
  <si>
    <t>Основное мероприятие 1: Создание условий, обеспечивающих возможность систематически заниматься физической культурой и спортом</t>
  </si>
  <si>
    <t>11.</t>
  </si>
  <si>
    <t>Формирование современной городской среды"</t>
  </si>
  <si>
    <t>Основное мероприятие 1: Организация благоустройства общественных и дворовых территорий</t>
  </si>
  <si>
    <t>12.</t>
  </si>
  <si>
    <t>Основное мероприятие 1: Развитие малого и среднего предпринимательства</t>
  </si>
  <si>
    <t>Экономическое развитие"</t>
  </si>
  <si>
    <t xml:space="preserve">Основное мероприятие 1: Обеспечение деятельности муниципальных учреждений в области жилищно-коммунального хозяйства </t>
  </si>
  <si>
    <t>Основное мероприятие 2: 
Прочие мероприятия в области коммунального хозяйства</t>
  </si>
  <si>
    <t>Начальник финансово-экономического отдела администрации Новокубанского городского поселения Новокубанского района</t>
  </si>
  <si>
    <t>О.А.Орешкина</t>
  </si>
  <si>
    <t>Сведения об исполнении расходных обязательств в рамках реализации муниципальных программ Новокубанского городского поселения Новокубанского района за 1 полугодие 2024 года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</si>
</sst>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#,##0.00;[Red]\-#,##0.00;0.00"/>
    <numFmt numFmtId="189" formatCode="000\.00\.000\.0"/>
    <numFmt numFmtId="190" formatCode="0\.00\.0"/>
    <numFmt numFmtId="191" formatCode="0\.00"/>
    <numFmt numFmtId="192" formatCode="00\.00\.00"/>
    <numFmt numFmtId="193" formatCode="000\.00\.00"/>
    <numFmt numFmtId="194" formatCode="000"/>
    <numFmt numFmtId="195" formatCode="0000000000"/>
    <numFmt numFmtId="196" formatCode="0000"/>
    <numFmt numFmtId="197" formatCode="0\.00\.000\.000"/>
    <numFmt numFmtId="198" formatCode="000\.000\.000"/>
    <numFmt numFmtId="199" formatCode="\1"/>
    <numFmt numFmtId="200" formatCode="#,##0.00_ ;[Red]\-#,##0.00\ "/>
    <numFmt numFmtId="201" formatCode="[$-FC19]d\ mmmm\ yyyy\ &quot;г.&quot;"/>
    <numFmt numFmtId="202" formatCode="#,##0.0\ _₽"/>
    <numFmt numFmtId="203" formatCode="0.0%"/>
  </numFmts>
  <fonts count="48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4" fontId="3" fillId="0" borderId="0" xfId="0" applyNumberFormat="1" applyFont="1" applyFill="1" applyAlignment="1">
      <alignment wrapText="1"/>
    </xf>
    <xf numFmtId="187" fontId="3" fillId="0" borderId="10" xfId="0" applyNumberFormat="1" applyFont="1" applyFill="1" applyBorder="1" applyAlignment="1">
      <alignment wrapText="1"/>
    </xf>
    <xf numFmtId="187" fontId="1" fillId="0" borderId="10" xfId="0" applyNumberFormat="1" applyFont="1" applyFill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87" fontId="3" fillId="0" borderId="10" xfId="0" applyNumberFormat="1" applyFont="1" applyFill="1" applyBorder="1" applyAlignment="1">
      <alignment horizontal="center" wrapText="1"/>
    </xf>
    <xf numFmtId="187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187" fontId="2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 wrapText="1"/>
    </xf>
    <xf numFmtId="187" fontId="2" fillId="0" borderId="10" xfId="0" applyNumberFormat="1" applyFont="1" applyFill="1" applyBorder="1" applyAlignment="1">
      <alignment horizontal="right" wrapText="1"/>
    </xf>
    <xf numFmtId="187" fontId="2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wrapText="1"/>
    </xf>
    <xf numFmtId="187" fontId="1" fillId="0" borderId="0" xfId="0" applyNumberFormat="1" applyFont="1" applyFill="1" applyBorder="1" applyAlignment="1">
      <alignment horizontal="right" vertical="center" wrapText="1"/>
    </xf>
    <xf numFmtId="187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wrapText="1"/>
    </xf>
    <xf numFmtId="187" fontId="2" fillId="0" borderId="0" xfId="0" applyNumberFormat="1" applyFont="1" applyFill="1" applyBorder="1" applyAlignment="1">
      <alignment wrapText="1"/>
    </xf>
    <xf numFmtId="187" fontId="6" fillId="0" borderId="0" xfId="0" applyNumberFormat="1" applyFont="1" applyFill="1" applyBorder="1" applyAlignment="1">
      <alignment horizontal="right" vertical="center" wrapText="1"/>
    </xf>
    <xf numFmtId="187" fontId="2" fillId="32" borderId="10" xfId="0" applyNumberFormat="1" applyFont="1" applyFill="1" applyBorder="1" applyAlignment="1">
      <alignment horizontal="center" wrapText="1"/>
    </xf>
    <xf numFmtId="187" fontId="3" fillId="32" borderId="10" xfId="0" applyNumberFormat="1" applyFont="1" applyFill="1" applyBorder="1" applyAlignment="1">
      <alignment horizontal="center" wrapText="1"/>
    </xf>
    <xf numFmtId="187" fontId="2" fillId="32" borderId="10" xfId="0" applyNumberFormat="1" applyFont="1" applyFill="1" applyBorder="1" applyAlignment="1">
      <alignment wrapText="1"/>
    </xf>
    <xf numFmtId="187" fontId="3" fillId="32" borderId="10" xfId="0" applyNumberFormat="1" applyFont="1" applyFill="1" applyBorder="1" applyAlignment="1">
      <alignment wrapText="1"/>
    </xf>
    <xf numFmtId="187" fontId="1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Fill="1" applyBorder="1" applyAlignment="1">
      <alignment horizontal="left" vertical="center" wrapText="1"/>
    </xf>
    <xf numFmtId="187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wrapText="1"/>
    </xf>
    <xf numFmtId="187" fontId="2" fillId="0" borderId="10" xfId="0" applyNumberFormat="1" applyFont="1" applyFill="1" applyBorder="1" applyAlignment="1">
      <alignment horizontal="center" textRotation="90" wrapText="1"/>
    </xf>
    <xf numFmtId="49" fontId="2" fillId="0" borderId="10" xfId="0" applyNumberFormat="1" applyFont="1" applyFill="1" applyBorder="1" applyAlignment="1">
      <alignment horizontal="right" vertical="justify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 vertical="justify" wrapText="1"/>
    </xf>
    <xf numFmtId="4" fontId="3" fillId="0" borderId="10" xfId="0" applyNumberFormat="1" applyFont="1" applyFill="1" applyBorder="1" applyAlignment="1">
      <alignment wrapText="1"/>
    </xf>
    <xf numFmtId="187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FD6294.xlsx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35AA7C.xlsx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37D13E.xlsx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3B9ED9.xlsx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80" zoomScaleNormal="60" zoomScaleSheetLayoutView="80" zoomScalePageLayoutView="0" workbookViewId="0" topLeftCell="A1">
      <selection activeCell="K15" sqref="K15"/>
    </sheetView>
  </sheetViews>
  <sheetFormatPr defaultColWidth="9.140625" defaultRowHeight="12.75"/>
  <cols>
    <col min="1" max="1" width="8.140625" style="10" customWidth="1"/>
    <col min="2" max="2" width="36.00390625" style="1" customWidth="1"/>
    <col min="3" max="3" width="19.7109375" style="1" customWidth="1"/>
    <col min="4" max="4" width="13.00390625" style="1" customWidth="1"/>
    <col min="5" max="5" width="9.8515625" style="1" bestFit="1" customWidth="1"/>
    <col min="6" max="6" width="11.421875" style="1" bestFit="1" customWidth="1"/>
    <col min="7" max="7" width="10.140625" style="1" bestFit="1" customWidth="1"/>
    <col min="8" max="8" width="7.8515625" style="1" bestFit="1" customWidth="1"/>
    <col min="9" max="9" width="11.421875" style="1" bestFit="1" customWidth="1"/>
    <col min="10" max="10" width="9.8515625" style="1" bestFit="1" customWidth="1"/>
    <col min="11" max="11" width="11.421875" style="1" bestFit="1" customWidth="1"/>
    <col min="12" max="12" width="11.421875" style="1" customWidth="1"/>
    <col min="13" max="13" width="11.00390625" style="1" bestFit="1" customWidth="1"/>
    <col min="14" max="14" width="11.421875" style="1" bestFit="1" customWidth="1"/>
    <col min="15" max="15" width="9.8515625" style="1" bestFit="1" customWidth="1"/>
    <col min="16" max="16" width="11.421875" style="1" bestFit="1" customWidth="1"/>
    <col min="17" max="17" width="11.421875" style="1" customWidth="1"/>
    <col min="18" max="18" width="10.140625" style="1" bestFit="1" customWidth="1"/>
    <col min="19" max="19" width="13.421875" style="1" customWidth="1"/>
    <col min="20" max="16384" width="9.140625" style="1" customWidth="1"/>
  </cols>
  <sheetData>
    <row r="1" spans="1:19" s="22" customFormat="1" ht="18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52"/>
      <c r="P1" s="52"/>
      <c r="Q1" s="52"/>
      <c r="R1" s="52"/>
      <c r="S1" s="52"/>
    </row>
    <row r="2" spans="1:19" s="22" customFormat="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22" customFormat="1" ht="3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22" customFormat="1" ht="31.5" customHeight="1">
      <c r="A4" s="45" t="s">
        <v>88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22" customFormat="1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s="22" customFormat="1" ht="18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5:15" ht="15"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9" s="11" customFormat="1" ht="32.25" customHeight="1">
      <c r="A8" s="41" t="s">
        <v>0</v>
      </c>
      <c r="B8" s="43" t="s">
        <v>11</v>
      </c>
      <c r="C8" s="48" t="s">
        <v>12</v>
      </c>
      <c r="D8" s="43" t="s">
        <v>5</v>
      </c>
      <c r="E8" s="43"/>
      <c r="F8" s="43"/>
      <c r="G8" s="43"/>
      <c r="H8" s="43"/>
      <c r="I8" s="54" t="s">
        <v>9</v>
      </c>
      <c r="J8" s="55"/>
      <c r="K8" s="55"/>
      <c r="L8" s="55"/>
      <c r="M8" s="55"/>
      <c r="N8" s="54" t="s">
        <v>4</v>
      </c>
      <c r="O8" s="55"/>
      <c r="P8" s="55"/>
      <c r="Q8" s="55"/>
      <c r="R8" s="55"/>
      <c r="S8" s="48" t="s">
        <v>13</v>
      </c>
    </row>
    <row r="9" spans="1:19" s="11" customFormat="1" ht="67.5">
      <c r="A9" s="42"/>
      <c r="B9" s="44"/>
      <c r="C9" s="49"/>
      <c r="D9" s="3" t="s">
        <v>8</v>
      </c>
      <c r="E9" s="2" t="s">
        <v>1</v>
      </c>
      <c r="F9" s="2" t="s">
        <v>2</v>
      </c>
      <c r="G9" s="2" t="s">
        <v>3</v>
      </c>
      <c r="H9" s="2" t="s">
        <v>64</v>
      </c>
      <c r="I9" s="3" t="s">
        <v>8</v>
      </c>
      <c r="J9" s="4" t="s">
        <v>1</v>
      </c>
      <c r="K9" s="4" t="s">
        <v>2</v>
      </c>
      <c r="L9" s="2" t="s">
        <v>64</v>
      </c>
      <c r="M9" s="4" t="s">
        <v>3</v>
      </c>
      <c r="N9" s="3" t="s">
        <v>8</v>
      </c>
      <c r="O9" s="4" t="s">
        <v>1</v>
      </c>
      <c r="P9" s="4" t="s">
        <v>2</v>
      </c>
      <c r="Q9" s="2" t="s">
        <v>64</v>
      </c>
      <c r="R9" s="4" t="s">
        <v>3</v>
      </c>
      <c r="S9" s="53"/>
    </row>
    <row r="10" spans="1:19" ht="15">
      <c r="A10" s="9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3"/>
      <c r="M10" s="13">
        <v>12</v>
      </c>
      <c r="N10" s="12">
        <v>17</v>
      </c>
      <c r="O10" s="12">
        <v>18</v>
      </c>
      <c r="P10" s="12">
        <v>19</v>
      </c>
      <c r="Q10" s="12"/>
      <c r="R10" s="12">
        <v>20</v>
      </c>
      <c r="S10" s="12">
        <v>22</v>
      </c>
    </row>
    <row r="11" spans="1:19" s="20" customFormat="1" ht="27.75" customHeight="1">
      <c r="A11" s="19"/>
      <c r="B11" s="25" t="s">
        <v>34</v>
      </c>
      <c r="C11" s="15"/>
      <c r="D11" s="15">
        <f aca="true" t="shared" si="0" ref="D11:R11">D12+D16+D19+D22+D25+D28+D33+D36+D41+D43+D45+D47</f>
        <v>334287.4</v>
      </c>
      <c r="E11" s="15">
        <f t="shared" si="0"/>
        <v>2258.7999999999997</v>
      </c>
      <c r="F11" s="15">
        <f t="shared" si="0"/>
        <v>112937.79999999999</v>
      </c>
      <c r="G11" s="15">
        <f t="shared" si="0"/>
        <v>219090.8</v>
      </c>
      <c r="H11" s="15">
        <f t="shared" si="0"/>
        <v>0</v>
      </c>
      <c r="I11" s="15">
        <f t="shared" si="0"/>
        <v>330885</v>
      </c>
      <c r="J11" s="15">
        <f t="shared" si="0"/>
        <v>2258.7999999999997</v>
      </c>
      <c r="K11" s="15">
        <f t="shared" si="0"/>
        <v>109458.2</v>
      </c>
      <c r="L11" s="15">
        <f t="shared" si="0"/>
        <v>11237.3</v>
      </c>
      <c r="M11" s="15">
        <f t="shared" si="0"/>
        <v>207930.7</v>
      </c>
      <c r="N11" s="15">
        <f t="shared" si="0"/>
        <v>164918.64000000004</v>
      </c>
      <c r="O11" s="15">
        <f t="shared" si="0"/>
        <v>2258.7</v>
      </c>
      <c r="P11" s="15">
        <f t="shared" si="0"/>
        <v>61255.1</v>
      </c>
      <c r="Q11" s="15">
        <f t="shared" si="0"/>
        <v>0</v>
      </c>
      <c r="R11" s="15">
        <f t="shared" si="0"/>
        <v>101404.84</v>
      </c>
      <c r="S11" s="15">
        <f aca="true" t="shared" si="1" ref="S11:S31">N11/I11*100</f>
        <v>49.84167913323361</v>
      </c>
    </row>
    <row r="12" spans="1:19" s="16" customFormat="1" ht="67.5" customHeight="1">
      <c r="A12" s="56" t="s">
        <v>32</v>
      </c>
      <c r="B12" s="25" t="s">
        <v>35</v>
      </c>
      <c r="C12" s="57"/>
      <c r="D12" s="15">
        <f aca="true" t="shared" si="2" ref="D12:D25">E12+F12+G12</f>
        <v>28479.100000000002</v>
      </c>
      <c r="E12" s="15">
        <f>E13+E14+E15</f>
        <v>0</v>
      </c>
      <c r="F12" s="15">
        <f>F13+F14+F15</f>
        <v>3812.8</v>
      </c>
      <c r="G12" s="15">
        <f>G13+G14+G15</f>
        <v>24666.300000000003</v>
      </c>
      <c r="H12" s="15">
        <f>H13+H25+H47+H52</f>
        <v>0</v>
      </c>
      <c r="I12" s="15">
        <f aca="true" t="shared" si="3" ref="I12:I32">J12+K12+M12</f>
        <v>24891.9</v>
      </c>
      <c r="J12" s="15">
        <f>J13+J14+J15</f>
        <v>0</v>
      </c>
      <c r="K12" s="15">
        <f>K13+K14+K15</f>
        <v>333.2</v>
      </c>
      <c r="L12" s="15"/>
      <c r="M12" s="15">
        <f>M13+M14+M15</f>
        <v>24558.7</v>
      </c>
      <c r="N12" s="15">
        <f aca="true" t="shared" si="4" ref="N12:N32">O12+P12+R12</f>
        <v>8533.94</v>
      </c>
      <c r="O12" s="15">
        <f>O13+O14+O15</f>
        <v>0</v>
      </c>
      <c r="P12" s="15">
        <f>P13+P14+P15</f>
        <v>333.2</v>
      </c>
      <c r="Q12" s="15"/>
      <c r="R12" s="15">
        <f>R13+R14+R15</f>
        <v>8200.74</v>
      </c>
      <c r="S12" s="37">
        <f t="shared" si="1"/>
        <v>34.284004033440596</v>
      </c>
    </row>
    <row r="13" spans="1:19" ht="27.75" customHeight="1">
      <c r="A13" s="58" t="s">
        <v>10</v>
      </c>
      <c r="B13" s="59" t="s">
        <v>19</v>
      </c>
      <c r="C13" s="17"/>
      <c r="D13" s="14">
        <f t="shared" si="2"/>
        <v>17344.3</v>
      </c>
      <c r="E13" s="6"/>
      <c r="F13" s="6"/>
      <c r="G13" s="6">
        <v>17344.3</v>
      </c>
      <c r="H13" s="6">
        <f>SUM(H14:H24)</f>
        <v>0</v>
      </c>
      <c r="I13" s="14">
        <f t="shared" si="3"/>
        <v>17344.3</v>
      </c>
      <c r="J13" s="6"/>
      <c r="K13" s="6"/>
      <c r="L13" s="6"/>
      <c r="M13" s="6">
        <v>17344.3</v>
      </c>
      <c r="N13" s="14">
        <f t="shared" si="4"/>
        <v>6161.04</v>
      </c>
      <c r="O13" s="6"/>
      <c r="P13" s="6"/>
      <c r="Q13" s="6"/>
      <c r="R13" s="6">
        <v>6161.04</v>
      </c>
      <c r="S13" s="37">
        <f t="shared" si="1"/>
        <v>35.52198705050074</v>
      </c>
    </row>
    <row r="14" spans="1:19" ht="43.5" customHeight="1">
      <c r="A14" s="60" t="s">
        <v>6</v>
      </c>
      <c r="B14" s="59" t="s">
        <v>36</v>
      </c>
      <c r="C14" s="6"/>
      <c r="D14" s="14">
        <f t="shared" si="2"/>
        <v>7004.1</v>
      </c>
      <c r="E14" s="40"/>
      <c r="F14" s="40"/>
      <c r="G14" s="40">
        <v>7004.1</v>
      </c>
      <c r="H14" s="40">
        <v>0</v>
      </c>
      <c r="I14" s="14">
        <f t="shared" si="3"/>
        <v>7004.1</v>
      </c>
      <c r="J14" s="40"/>
      <c r="K14" s="40"/>
      <c r="L14" s="40"/>
      <c r="M14" s="61">
        <v>7004.1</v>
      </c>
      <c r="N14" s="14">
        <f t="shared" si="4"/>
        <v>1956.9</v>
      </c>
      <c r="O14" s="40"/>
      <c r="P14" s="40"/>
      <c r="Q14" s="40"/>
      <c r="R14" s="62">
        <v>1956.9</v>
      </c>
      <c r="S14" s="37">
        <f t="shared" si="1"/>
        <v>27.939349809397353</v>
      </c>
    </row>
    <row r="15" spans="1:19" ht="43.5" customHeight="1">
      <c r="A15" s="60" t="s">
        <v>7</v>
      </c>
      <c r="B15" s="59" t="s">
        <v>37</v>
      </c>
      <c r="C15" s="6"/>
      <c r="D15" s="14">
        <f t="shared" si="2"/>
        <v>4130.7</v>
      </c>
      <c r="E15" s="40"/>
      <c r="F15" s="40">
        <v>3812.8</v>
      </c>
      <c r="G15" s="40">
        <v>317.9</v>
      </c>
      <c r="H15" s="40">
        <v>0</v>
      </c>
      <c r="I15" s="14">
        <f t="shared" si="3"/>
        <v>543.5</v>
      </c>
      <c r="J15" s="40"/>
      <c r="K15" s="40">
        <v>333.2</v>
      </c>
      <c r="L15" s="40">
        <v>0</v>
      </c>
      <c r="M15" s="40">
        <v>210.3</v>
      </c>
      <c r="N15" s="14">
        <f t="shared" si="4"/>
        <v>416</v>
      </c>
      <c r="O15" s="40"/>
      <c r="P15" s="40">
        <v>333.2</v>
      </c>
      <c r="Q15" s="40"/>
      <c r="R15" s="40">
        <v>82.8</v>
      </c>
      <c r="S15" s="37">
        <f t="shared" si="1"/>
        <v>76.54093836246551</v>
      </c>
    </row>
    <row r="16" spans="1:19" ht="27.75" customHeight="1">
      <c r="A16" s="58" t="s">
        <v>38</v>
      </c>
      <c r="B16" s="63" t="s">
        <v>39</v>
      </c>
      <c r="C16" s="6"/>
      <c r="D16" s="15">
        <f t="shared" si="2"/>
        <v>1250</v>
      </c>
      <c r="E16" s="15">
        <f>E17+E18</f>
        <v>0</v>
      </c>
      <c r="F16" s="15">
        <f>F17+F18</f>
        <v>0</v>
      </c>
      <c r="G16" s="15">
        <f>G17+G18</f>
        <v>1250</v>
      </c>
      <c r="H16" s="7">
        <v>0</v>
      </c>
      <c r="I16" s="15">
        <f t="shared" si="3"/>
        <v>1250</v>
      </c>
      <c r="J16" s="15">
        <f>J17+J18</f>
        <v>0</v>
      </c>
      <c r="K16" s="15">
        <f>K17+K18</f>
        <v>0</v>
      </c>
      <c r="L16" s="15"/>
      <c r="M16" s="15">
        <f>M17+M18</f>
        <v>1250</v>
      </c>
      <c r="N16" s="15">
        <f t="shared" si="4"/>
        <v>543.7</v>
      </c>
      <c r="O16" s="15">
        <f>O17+O18</f>
        <v>0</v>
      </c>
      <c r="P16" s="15">
        <f>P17+P18</f>
        <v>0</v>
      </c>
      <c r="Q16" s="15"/>
      <c r="R16" s="15">
        <f>R17+R18</f>
        <v>543.7</v>
      </c>
      <c r="S16" s="14">
        <f t="shared" si="1"/>
        <v>43.496</v>
      </c>
    </row>
    <row r="17" spans="1:19" ht="91.5" customHeight="1">
      <c r="A17" s="58" t="s">
        <v>14</v>
      </c>
      <c r="B17" s="59" t="s">
        <v>41</v>
      </c>
      <c r="C17" s="6"/>
      <c r="D17" s="14">
        <f t="shared" si="2"/>
        <v>0</v>
      </c>
      <c r="E17" s="6">
        <v>0</v>
      </c>
      <c r="F17" s="6">
        <v>0</v>
      </c>
      <c r="G17" s="6">
        <v>0</v>
      </c>
      <c r="H17" s="7"/>
      <c r="I17" s="14">
        <f t="shared" si="3"/>
        <v>0</v>
      </c>
      <c r="J17" s="6">
        <v>0</v>
      </c>
      <c r="K17" s="6">
        <v>0</v>
      </c>
      <c r="L17" s="6"/>
      <c r="M17" s="6">
        <v>0</v>
      </c>
      <c r="N17" s="14">
        <f t="shared" si="4"/>
        <v>0</v>
      </c>
      <c r="O17" s="6">
        <v>0</v>
      </c>
      <c r="P17" s="6">
        <v>0</v>
      </c>
      <c r="Q17" s="6"/>
      <c r="R17" s="6">
        <v>0</v>
      </c>
      <c r="S17" s="14" t="e">
        <f t="shared" si="1"/>
        <v>#DIV/0!</v>
      </c>
    </row>
    <row r="18" spans="1:19" ht="102.75" customHeight="1">
      <c r="A18" s="60" t="s">
        <v>15</v>
      </c>
      <c r="B18" s="64" t="s">
        <v>40</v>
      </c>
      <c r="C18" s="6"/>
      <c r="D18" s="14">
        <f t="shared" si="2"/>
        <v>1250</v>
      </c>
      <c r="E18" s="6">
        <v>0</v>
      </c>
      <c r="F18" s="6">
        <v>0</v>
      </c>
      <c r="G18" s="6">
        <v>1250</v>
      </c>
      <c r="H18" s="40">
        <v>0</v>
      </c>
      <c r="I18" s="14">
        <f t="shared" si="3"/>
        <v>1250</v>
      </c>
      <c r="J18" s="6">
        <v>0</v>
      </c>
      <c r="K18" s="6">
        <v>0</v>
      </c>
      <c r="L18" s="6"/>
      <c r="M18" s="6">
        <v>1250</v>
      </c>
      <c r="N18" s="14">
        <f t="shared" si="4"/>
        <v>543.7</v>
      </c>
      <c r="O18" s="6">
        <v>0</v>
      </c>
      <c r="P18" s="6">
        <v>0</v>
      </c>
      <c r="Q18" s="6"/>
      <c r="R18" s="6">
        <v>543.7</v>
      </c>
      <c r="S18" s="14">
        <f t="shared" si="1"/>
        <v>43.496</v>
      </c>
    </row>
    <row r="19" spans="1:19" ht="63.75" customHeight="1">
      <c r="A19" s="58" t="s">
        <v>42</v>
      </c>
      <c r="B19" s="65" t="s">
        <v>43</v>
      </c>
      <c r="C19" s="6"/>
      <c r="D19" s="15">
        <f t="shared" si="2"/>
        <v>1300</v>
      </c>
      <c r="E19" s="15">
        <f>E20+E21</f>
        <v>0</v>
      </c>
      <c r="F19" s="15">
        <f>F20+F21</f>
        <v>0</v>
      </c>
      <c r="G19" s="15">
        <f>G20+G21</f>
        <v>1300</v>
      </c>
      <c r="H19" s="40">
        <v>0</v>
      </c>
      <c r="I19" s="15">
        <f t="shared" si="3"/>
        <v>1300</v>
      </c>
      <c r="J19" s="15">
        <f>J20+J21</f>
        <v>0</v>
      </c>
      <c r="K19" s="15">
        <f>K20+K21</f>
        <v>0</v>
      </c>
      <c r="L19" s="15"/>
      <c r="M19" s="15">
        <f>M20+M21</f>
        <v>1300</v>
      </c>
      <c r="N19" s="15">
        <f t="shared" si="4"/>
        <v>540.3</v>
      </c>
      <c r="O19" s="15">
        <f>O20+O21</f>
        <v>0</v>
      </c>
      <c r="P19" s="15">
        <f>P20+P21</f>
        <v>0</v>
      </c>
      <c r="Q19" s="15"/>
      <c r="R19" s="15">
        <f>R20+R21</f>
        <v>540.3</v>
      </c>
      <c r="S19" s="36">
        <f t="shared" si="1"/>
        <v>41.561538461538454</v>
      </c>
    </row>
    <row r="20" spans="1:19" ht="72" customHeight="1">
      <c r="A20" s="60" t="s">
        <v>16</v>
      </c>
      <c r="B20" s="64" t="s">
        <v>44</v>
      </c>
      <c r="C20" s="6"/>
      <c r="D20" s="14">
        <f t="shared" si="2"/>
        <v>1100</v>
      </c>
      <c r="E20" s="40">
        <v>0</v>
      </c>
      <c r="F20" s="40">
        <v>0</v>
      </c>
      <c r="G20" s="40">
        <v>1100</v>
      </c>
      <c r="H20" s="40">
        <v>0</v>
      </c>
      <c r="I20" s="14">
        <f t="shared" si="3"/>
        <v>1100</v>
      </c>
      <c r="J20" s="40">
        <v>0</v>
      </c>
      <c r="K20" s="40">
        <v>0</v>
      </c>
      <c r="L20" s="40"/>
      <c r="M20" s="40">
        <v>1100</v>
      </c>
      <c r="N20" s="14">
        <f t="shared" si="4"/>
        <v>517.9</v>
      </c>
      <c r="O20" s="40">
        <v>0</v>
      </c>
      <c r="P20" s="40">
        <v>0</v>
      </c>
      <c r="Q20" s="40"/>
      <c r="R20" s="40">
        <v>517.9</v>
      </c>
      <c r="S20" s="37">
        <f t="shared" si="1"/>
        <v>47.08181818181818</v>
      </c>
    </row>
    <row r="21" spans="1:19" ht="90" customHeight="1">
      <c r="A21" s="60" t="s">
        <v>17</v>
      </c>
      <c r="B21" s="64" t="s">
        <v>45</v>
      </c>
      <c r="C21" s="6"/>
      <c r="D21" s="14">
        <f t="shared" si="2"/>
        <v>200</v>
      </c>
      <c r="E21" s="40">
        <v>0</v>
      </c>
      <c r="F21" s="40">
        <v>0</v>
      </c>
      <c r="G21" s="40">
        <v>200</v>
      </c>
      <c r="H21" s="40">
        <v>0</v>
      </c>
      <c r="I21" s="14">
        <f t="shared" si="3"/>
        <v>200</v>
      </c>
      <c r="J21" s="40">
        <v>0</v>
      </c>
      <c r="K21" s="40">
        <v>0</v>
      </c>
      <c r="L21" s="40"/>
      <c r="M21" s="40">
        <v>200</v>
      </c>
      <c r="N21" s="14">
        <f t="shared" si="4"/>
        <v>22.4</v>
      </c>
      <c r="O21" s="40">
        <v>0</v>
      </c>
      <c r="P21" s="40">
        <v>0</v>
      </c>
      <c r="Q21" s="40"/>
      <c r="R21" s="40">
        <v>22.4</v>
      </c>
      <c r="S21" s="37">
        <f t="shared" si="1"/>
        <v>11.2</v>
      </c>
    </row>
    <row r="22" spans="1:19" ht="51" customHeight="1">
      <c r="A22" s="58" t="s">
        <v>46</v>
      </c>
      <c r="B22" s="65" t="s">
        <v>47</v>
      </c>
      <c r="C22" s="6"/>
      <c r="D22" s="17">
        <f t="shared" si="2"/>
        <v>605</v>
      </c>
      <c r="E22" s="17">
        <f>E23+E24</f>
        <v>0</v>
      </c>
      <c r="F22" s="17">
        <f>F23+F24</f>
        <v>0</v>
      </c>
      <c r="G22" s="17">
        <f>G23+G24</f>
        <v>605</v>
      </c>
      <c r="H22" s="8">
        <v>0</v>
      </c>
      <c r="I22" s="17">
        <f t="shared" si="3"/>
        <v>605</v>
      </c>
      <c r="J22" s="17">
        <f>J23+J24</f>
        <v>0</v>
      </c>
      <c r="K22" s="17">
        <f>K23+K24</f>
        <v>0</v>
      </c>
      <c r="L22" s="17"/>
      <c r="M22" s="17">
        <f>M23+M24</f>
        <v>605</v>
      </c>
      <c r="N22" s="17">
        <f t="shared" si="4"/>
        <v>222.9</v>
      </c>
      <c r="O22" s="17">
        <f>O23+O24</f>
        <v>0</v>
      </c>
      <c r="P22" s="17">
        <f>P23+P24</f>
        <v>0</v>
      </c>
      <c r="Q22" s="17"/>
      <c r="R22" s="17">
        <f>R23+R24</f>
        <v>222.9</v>
      </c>
      <c r="S22" s="17">
        <f t="shared" si="1"/>
        <v>36.84297520661157</v>
      </c>
    </row>
    <row r="23" spans="1:19" ht="68.25" customHeight="1">
      <c r="A23" s="60" t="s">
        <v>48</v>
      </c>
      <c r="B23" s="64" t="s">
        <v>23</v>
      </c>
      <c r="C23" s="6"/>
      <c r="D23" s="6">
        <f t="shared" si="2"/>
        <v>535</v>
      </c>
      <c r="E23" s="8">
        <v>0</v>
      </c>
      <c r="F23" s="8">
        <v>0</v>
      </c>
      <c r="G23" s="8">
        <v>535</v>
      </c>
      <c r="H23" s="8">
        <v>0</v>
      </c>
      <c r="I23" s="6">
        <f t="shared" si="3"/>
        <v>535</v>
      </c>
      <c r="J23" s="8">
        <v>0</v>
      </c>
      <c r="K23" s="8">
        <v>0</v>
      </c>
      <c r="L23" s="8"/>
      <c r="M23" s="8">
        <v>535</v>
      </c>
      <c r="N23" s="6">
        <f t="shared" si="4"/>
        <v>222.9</v>
      </c>
      <c r="O23" s="8">
        <v>0</v>
      </c>
      <c r="P23" s="8">
        <v>0</v>
      </c>
      <c r="Q23" s="8"/>
      <c r="R23" s="8">
        <v>222.9</v>
      </c>
      <c r="S23" s="6">
        <f t="shared" si="1"/>
        <v>41.66355140186916</v>
      </c>
    </row>
    <row r="24" spans="1:19" ht="60" customHeight="1">
      <c r="A24" s="60" t="s">
        <v>18</v>
      </c>
      <c r="B24" s="64" t="s">
        <v>49</v>
      </c>
      <c r="C24" s="6"/>
      <c r="D24" s="6">
        <f t="shared" si="2"/>
        <v>70</v>
      </c>
      <c r="E24" s="8">
        <v>0</v>
      </c>
      <c r="F24" s="8">
        <v>0</v>
      </c>
      <c r="G24" s="8">
        <v>70</v>
      </c>
      <c r="H24" s="8"/>
      <c r="I24" s="6">
        <f t="shared" si="3"/>
        <v>70</v>
      </c>
      <c r="J24" s="8">
        <v>0</v>
      </c>
      <c r="K24" s="8">
        <v>0</v>
      </c>
      <c r="L24" s="8"/>
      <c r="M24" s="8">
        <v>70</v>
      </c>
      <c r="N24" s="6">
        <f t="shared" si="4"/>
        <v>0</v>
      </c>
      <c r="O24" s="8">
        <v>0</v>
      </c>
      <c r="P24" s="8">
        <v>0</v>
      </c>
      <c r="Q24" s="8"/>
      <c r="R24" s="8">
        <v>0</v>
      </c>
      <c r="S24" s="6">
        <f t="shared" si="1"/>
        <v>0</v>
      </c>
    </row>
    <row r="25" spans="1:19" ht="27.75" customHeight="1">
      <c r="A25" s="56" t="s">
        <v>50</v>
      </c>
      <c r="B25" s="63" t="s">
        <v>53</v>
      </c>
      <c r="C25" s="17"/>
      <c r="D25" s="17">
        <f t="shared" si="2"/>
        <v>11036.3</v>
      </c>
      <c r="E25" s="17">
        <f>E26+E27</f>
        <v>0</v>
      </c>
      <c r="F25" s="17">
        <f>F26+F27</f>
        <v>0</v>
      </c>
      <c r="G25" s="17">
        <f>G26+G27</f>
        <v>11036.3</v>
      </c>
      <c r="H25" s="8">
        <v>0</v>
      </c>
      <c r="I25" s="17">
        <f t="shared" si="3"/>
        <v>11066.3</v>
      </c>
      <c r="J25" s="17">
        <f>J26+J27</f>
        <v>0</v>
      </c>
      <c r="K25" s="17">
        <f>K26+K27</f>
        <v>0</v>
      </c>
      <c r="L25" s="17"/>
      <c r="M25" s="17">
        <f>M26+M27</f>
        <v>11066.3</v>
      </c>
      <c r="N25" s="17">
        <f t="shared" si="4"/>
        <v>4529.9</v>
      </c>
      <c r="O25" s="17">
        <f>O26+O27</f>
        <v>0</v>
      </c>
      <c r="P25" s="17">
        <f>P26+P27</f>
        <v>0</v>
      </c>
      <c r="Q25" s="17"/>
      <c r="R25" s="17">
        <f>R26+R27</f>
        <v>4529.9</v>
      </c>
      <c r="S25" s="38">
        <f t="shared" si="1"/>
        <v>40.93418757850411</v>
      </c>
    </row>
    <row r="26" spans="1:19" ht="81" customHeight="1">
      <c r="A26" s="60" t="s">
        <v>20</v>
      </c>
      <c r="B26" s="64" t="s">
        <v>51</v>
      </c>
      <c r="C26" s="6"/>
      <c r="D26" s="6">
        <v>9849</v>
      </c>
      <c r="E26" s="8">
        <v>0</v>
      </c>
      <c r="F26" s="8">
        <v>0</v>
      </c>
      <c r="G26" s="8">
        <v>10436.3</v>
      </c>
      <c r="H26" s="8">
        <v>0</v>
      </c>
      <c r="I26" s="6">
        <f t="shared" si="3"/>
        <v>10436.3</v>
      </c>
      <c r="J26" s="8">
        <v>0</v>
      </c>
      <c r="K26" s="8">
        <v>0</v>
      </c>
      <c r="L26" s="8"/>
      <c r="M26" s="8">
        <v>10436.3</v>
      </c>
      <c r="N26" s="6">
        <f t="shared" si="4"/>
        <v>4506.9</v>
      </c>
      <c r="O26" s="8">
        <v>0</v>
      </c>
      <c r="P26" s="8">
        <v>0</v>
      </c>
      <c r="Q26" s="8"/>
      <c r="R26" s="8">
        <v>4506.9</v>
      </c>
      <c r="S26" s="39">
        <f t="shared" si="1"/>
        <v>43.184845203759956</v>
      </c>
    </row>
    <row r="27" spans="1:19" ht="34.5" customHeight="1">
      <c r="A27" s="60" t="s">
        <v>21</v>
      </c>
      <c r="B27" s="64" t="s">
        <v>52</v>
      </c>
      <c r="C27" s="6"/>
      <c r="D27" s="6">
        <f aca="true" t="shared" si="5" ref="D27:D32">E27+F27+G27</f>
        <v>600</v>
      </c>
      <c r="E27" s="8">
        <v>0</v>
      </c>
      <c r="F27" s="8">
        <v>0</v>
      </c>
      <c r="G27" s="8">
        <v>600</v>
      </c>
      <c r="H27" s="8"/>
      <c r="I27" s="6">
        <f t="shared" si="3"/>
        <v>630</v>
      </c>
      <c r="J27" s="8">
        <v>0</v>
      </c>
      <c r="K27" s="8">
        <v>0</v>
      </c>
      <c r="L27" s="8"/>
      <c r="M27" s="8">
        <v>630</v>
      </c>
      <c r="N27" s="6">
        <f t="shared" si="4"/>
        <v>23</v>
      </c>
      <c r="O27" s="8">
        <v>0</v>
      </c>
      <c r="P27" s="8">
        <v>0</v>
      </c>
      <c r="Q27" s="8"/>
      <c r="R27" s="8">
        <v>23</v>
      </c>
      <c r="S27" s="39">
        <f t="shared" si="1"/>
        <v>3.650793650793651</v>
      </c>
    </row>
    <row r="28" spans="1:19" ht="37.5" customHeight="1">
      <c r="A28" s="58" t="s">
        <v>54</v>
      </c>
      <c r="B28" s="65" t="s">
        <v>57</v>
      </c>
      <c r="C28" s="6"/>
      <c r="D28" s="17">
        <f t="shared" si="5"/>
        <v>107395.99999999999</v>
      </c>
      <c r="E28" s="17">
        <f>E29+E30+E31+E32</f>
        <v>0</v>
      </c>
      <c r="F28" s="17">
        <f>F29+F30+F31+F32</f>
        <v>20293</v>
      </c>
      <c r="G28" s="17">
        <f>G29+G30+G31+G32</f>
        <v>87102.99999999999</v>
      </c>
      <c r="H28" s="8">
        <v>0</v>
      </c>
      <c r="I28" s="17">
        <f t="shared" si="3"/>
        <v>107395.99999999999</v>
      </c>
      <c r="J28" s="17">
        <f>J29+J30+J31+J32</f>
        <v>0</v>
      </c>
      <c r="K28" s="17">
        <f>K29+K30+K31+K32</f>
        <v>20293</v>
      </c>
      <c r="L28" s="17"/>
      <c r="M28" s="17">
        <f>M29+M30+M31+M32</f>
        <v>87102.99999999999</v>
      </c>
      <c r="N28" s="17">
        <f t="shared" si="4"/>
        <v>61340.3</v>
      </c>
      <c r="O28" s="17">
        <f>O29+O30+O31+O32</f>
        <v>0</v>
      </c>
      <c r="P28" s="17">
        <f>P29+P30+P31+P32</f>
        <v>19506.4</v>
      </c>
      <c r="Q28" s="17"/>
      <c r="R28" s="17">
        <f>R29+R30+R31+R32</f>
        <v>41833.9</v>
      </c>
      <c r="S28" s="38">
        <f t="shared" si="1"/>
        <v>57.11600059592538</v>
      </c>
    </row>
    <row r="29" spans="1:19" ht="37.5" customHeight="1">
      <c r="A29" s="60" t="s">
        <v>55</v>
      </c>
      <c r="B29" s="64" t="s">
        <v>60</v>
      </c>
      <c r="C29" s="6"/>
      <c r="D29" s="6">
        <f t="shared" si="5"/>
        <v>26163.7</v>
      </c>
      <c r="E29" s="8">
        <v>0</v>
      </c>
      <c r="F29" s="8">
        <v>0</v>
      </c>
      <c r="G29" s="8">
        <v>26163.7</v>
      </c>
      <c r="H29" s="8">
        <v>0</v>
      </c>
      <c r="I29" s="6">
        <f t="shared" si="3"/>
        <v>26163.7</v>
      </c>
      <c r="J29" s="8">
        <v>0</v>
      </c>
      <c r="K29" s="8">
        <v>0</v>
      </c>
      <c r="L29" s="8"/>
      <c r="M29" s="8">
        <v>26163.7</v>
      </c>
      <c r="N29" s="6">
        <f t="shared" si="4"/>
        <v>8749.1</v>
      </c>
      <c r="O29" s="8">
        <v>0</v>
      </c>
      <c r="P29" s="8">
        <v>0</v>
      </c>
      <c r="Q29" s="8"/>
      <c r="R29" s="8">
        <v>8749.1</v>
      </c>
      <c r="S29" s="39">
        <f t="shared" si="1"/>
        <v>33.439842224150254</v>
      </c>
    </row>
    <row r="30" spans="1:19" ht="43.5" customHeight="1">
      <c r="A30" s="60" t="s">
        <v>56</v>
      </c>
      <c r="B30" s="64" t="s">
        <v>59</v>
      </c>
      <c r="C30" s="6"/>
      <c r="D30" s="6">
        <f t="shared" si="5"/>
        <v>27527.4</v>
      </c>
      <c r="E30" s="8">
        <v>0</v>
      </c>
      <c r="F30" s="8">
        <v>20293</v>
      </c>
      <c r="G30" s="8">
        <v>7234.4</v>
      </c>
      <c r="H30" s="8">
        <v>0</v>
      </c>
      <c r="I30" s="6">
        <f t="shared" si="3"/>
        <v>27527.4</v>
      </c>
      <c r="J30" s="8">
        <v>0</v>
      </c>
      <c r="K30" s="8">
        <v>20293</v>
      </c>
      <c r="L30" s="8"/>
      <c r="M30" s="8">
        <v>7234.4</v>
      </c>
      <c r="N30" s="6">
        <f t="shared" si="4"/>
        <v>23521.300000000003</v>
      </c>
      <c r="O30" s="8">
        <v>0</v>
      </c>
      <c r="P30" s="8">
        <v>19506.4</v>
      </c>
      <c r="Q30" s="8"/>
      <c r="R30" s="8">
        <v>4014.9</v>
      </c>
      <c r="S30" s="39">
        <f t="shared" si="1"/>
        <v>85.44686385201655</v>
      </c>
    </row>
    <row r="31" spans="1:19" ht="82.5" customHeight="1">
      <c r="A31" s="60" t="s">
        <v>58</v>
      </c>
      <c r="B31" s="64" t="s">
        <v>84</v>
      </c>
      <c r="C31" s="6"/>
      <c r="D31" s="6">
        <f t="shared" si="5"/>
        <v>49876.2</v>
      </c>
      <c r="E31" s="8">
        <v>0</v>
      </c>
      <c r="F31" s="8">
        <v>0</v>
      </c>
      <c r="G31" s="8">
        <v>49876.2</v>
      </c>
      <c r="H31" s="8">
        <v>0</v>
      </c>
      <c r="I31" s="6">
        <f t="shared" si="3"/>
        <v>49876.2</v>
      </c>
      <c r="J31" s="8">
        <v>0</v>
      </c>
      <c r="K31" s="8">
        <v>0</v>
      </c>
      <c r="L31" s="8"/>
      <c r="M31" s="8">
        <v>49876.2</v>
      </c>
      <c r="N31" s="6">
        <f t="shared" si="4"/>
        <v>27525</v>
      </c>
      <c r="O31" s="8">
        <v>0</v>
      </c>
      <c r="P31" s="8">
        <v>0</v>
      </c>
      <c r="Q31" s="8"/>
      <c r="R31" s="8">
        <v>27525</v>
      </c>
      <c r="S31" s="39">
        <f t="shared" si="1"/>
        <v>55.18664212590374</v>
      </c>
    </row>
    <row r="32" spans="1:19" ht="63.75" customHeight="1">
      <c r="A32" s="60" t="s">
        <v>22</v>
      </c>
      <c r="B32" s="64" t="s">
        <v>85</v>
      </c>
      <c r="C32" s="6"/>
      <c r="D32" s="6">
        <f t="shared" si="5"/>
        <v>3828.7</v>
      </c>
      <c r="E32" s="8">
        <v>0</v>
      </c>
      <c r="F32" s="8">
        <v>0</v>
      </c>
      <c r="G32" s="8">
        <v>3828.7</v>
      </c>
      <c r="H32" s="8">
        <v>0</v>
      </c>
      <c r="I32" s="6">
        <f t="shared" si="3"/>
        <v>3828.7</v>
      </c>
      <c r="J32" s="8">
        <v>0</v>
      </c>
      <c r="K32" s="8">
        <v>0</v>
      </c>
      <c r="L32" s="8"/>
      <c r="M32" s="8">
        <v>3828.7</v>
      </c>
      <c r="N32" s="6">
        <f t="shared" si="4"/>
        <v>1544.9</v>
      </c>
      <c r="O32" s="8">
        <v>0</v>
      </c>
      <c r="P32" s="8">
        <v>0</v>
      </c>
      <c r="Q32" s="8"/>
      <c r="R32" s="8">
        <v>1544.9</v>
      </c>
      <c r="S32" s="39">
        <f aca="true" t="shared" si="6" ref="S32:S39">N32/I32*100</f>
        <v>40.35051061718077</v>
      </c>
    </row>
    <row r="33" spans="1:19" ht="27.75" customHeight="1">
      <c r="A33" s="58" t="s">
        <v>62</v>
      </c>
      <c r="B33" s="65" t="s">
        <v>26</v>
      </c>
      <c r="C33" s="6"/>
      <c r="D33" s="17">
        <f>E33+F33+G33+H33</f>
        <v>70330.5</v>
      </c>
      <c r="E33" s="17">
        <f>E34+E35</f>
        <v>441.7</v>
      </c>
      <c r="F33" s="17">
        <f>F34+F35</f>
        <v>124.6</v>
      </c>
      <c r="G33" s="17">
        <f>G34+G35</f>
        <v>69764.2</v>
      </c>
      <c r="H33" s="17">
        <f>H34+H35</f>
        <v>0</v>
      </c>
      <c r="I33" s="17">
        <f>J33+K33+L33+M33</f>
        <v>70330.59999999999</v>
      </c>
      <c r="J33" s="17">
        <f aca="true" t="shared" si="7" ref="J33:R33">J34+J35</f>
        <v>441.7</v>
      </c>
      <c r="K33" s="17">
        <f t="shared" si="7"/>
        <v>124.6</v>
      </c>
      <c r="L33" s="17">
        <f t="shared" si="7"/>
        <v>0</v>
      </c>
      <c r="M33" s="17">
        <f t="shared" si="7"/>
        <v>69764.29999999999</v>
      </c>
      <c r="N33" s="17">
        <f>O33+P33+Q33+R33</f>
        <v>33838.200000000004</v>
      </c>
      <c r="O33" s="17">
        <f t="shared" si="7"/>
        <v>441.7</v>
      </c>
      <c r="P33" s="17">
        <f t="shared" si="7"/>
        <v>124.6</v>
      </c>
      <c r="Q33" s="17">
        <f t="shared" si="7"/>
        <v>0</v>
      </c>
      <c r="R33" s="17">
        <f t="shared" si="7"/>
        <v>33271.9</v>
      </c>
      <c r="S33" s="38">
        <f t="shared" si="6"/>
        <v>48.11305463055911</v>
      </c>
    </row>
    <row r="34" spans="1:19" ht="52.5" customHeight="1">
      <c r="A34" s="60" t="s">
        <v>24</v>
      </c>
      <c r="B34" s="64" t="s">
        <v>23</v>
      </c>
      <c r="C34" s="6"/>
      <c r="D34" s="6">
        <f>E34+F34+G34+H34</f>
        <v>67901.3</v>
      </c>
      <c r="E34" s="8">
        <v>0</v>
      </c>
      <c r="F34" s="8">
        <v>0</v>
      </c>
      <c r="G34" s="8">
        <v>67901.3</v>
      </c>
      <c r="H34" s="8"/>
      <c r="I34" s="6">
        <f>J34+K34+L34+M34</f>
        <v>67901.4</v>
      </c>
      <c r="J34" s="8">
        <v>0</v>
      </c>
      <c r="K34" s="8">
        <v>0</v>
      </c>
      <c r="L34" s="8"/>
      <c r="M34" s="8">
        <v>67901.4</v>
      </c>
      <c r="N34" s="6">
        <f>O34+P34+Q34+R34</f>
        <v>31809</v>
      </c>
      <c r="O34" s="8">
        <v>0</v>
      </c>
      <c r="P34" s="8">
        <v>0</v>
      </c>
      <c r="Q34" s="8"/>
      <c r="R34" s="8">
        <v>31809</v>
      </c>
      <c r="S34" s="39">
        <f t="shared" si="6"/>
        <v>46.84586768461328</v>
      </c>
    </row>
    <row r="35" spans="1:19" ht="81.75" customHeight="1">
      <c r="A35" s="60" t="s">
        <v>25</v>
      </c>
      <c r="B35" s="64" t="s">
        <v>63</v>
      </c>
      <c r="C35" s="6"/>
      <c r="D35" s="6">
        <f aca="true" t="shared" si="8" ref="D35:D40">E35+F35+G35</f>
        <v>2429.2</v>
      </c>
      <c r="E35" s="8">
        <v>441.7</v>
      </c>
      <c r="F35" s="8">
        <v>124.6</v>
      </c>
      <c r="G35" s="8">
        <v>1862.9</v>
      </c>
      <c r="H35" s="8">
        <v>0</v>
      </c>
      <c r="I35" s="6">
        <f>J35+K35+L35+M35</f>
        <v>2429.2</v>
      </c>
      <c r="J35" s="8">
        <v>441.7</v>
      </c>
      <c r="K35" s="8">
        <v>124.6</v>
      </c>
      <c r="L35" s="8">
        <v>0</v>
      </c>
      <c r="M35" s="8">
        <v>1862.9</v>
      </c>
      <c r="N35" s="6">
        <f>O35+P35+Q35+R35</f>
        <v>2029.2</v>
      </c>
      <c r="O35" s="8">
        <v>441.7</v>
      </c>
      <c r="P35" s="8">
        <v>124.6</v>
      </c>
      <c r="Q35" s="8">
        <v>0</v>
      </c>
      <c r="R35" s="8">
        <v>1462.9</v>
      </c>
      <c r="S35" s="39">
        <f t="shared" si="6"/>
        <v>83.5336736374115</v>
      </c>
    </row>
    <row r="36" spans="1:19" ht="27.75" customHeight="1">
      <c r="A36" s="58" t="s">
        <v>65</v>
      </c>
      <c r="B36" s="65" t="s">
        <v>66</v>
      </c>
      <c r="C36" s="6"/>
      <c r="D36" s="17">
        <f t="shared" si="8"/>
        <v>18465.7</v>
      </c>
      <c r="E36" s="17">
        <f>E37+E38+E39+E40</f>
        <v>1817.1</v>
      </c>
      <c r="F36" s="17">
        <f>F37+F38+F39+F40</f>
        <v>8722.4</v>
      </c>
      <c r="G36" s="17">
        <f>G37+G38+G39+G40</f>
        <v>7926.2</v>
      </c>
      <c r="H36" s="8">
        <v>0</v>
      </c>
      <c r="I36" s="17">
        <f>J36+K36+M36</f>
        <v>18465.7</v>
      </c>
      <c r="J36" s="17">
        <f>J37+J38+J39+J40</f>
        <v>1817.1</v>
      </c>
      <c r="K36" s="17">
        <f>K37+K38+K39+K40</f>
        <v>8722.4</v>
      </c>
      <c r="L36" s="17"/>
      <c r="M36" s="17">
        <f>M37+M38+M39+M40</f>
        <v>7926.2</v>
      </c>
      <c r="N36" s="17">
        <f>O36+P36+R36</f>
        <v>17439.8</v>
      </c>
      <c r="O36" s="17">
        <f>O37+O38+O39+O40</f>
        <v>1817</v>
      </c>
      <c r="P36" s="17">
        <f>P37+P38+P39+P40</f>
        <v>8722.4</v>
      </c>
      <c r="Q36" s="17"/>
      <c r="R36" s="17">
        <f>R37+R38+R39+R40</f>
        <v>6900.4</v>
      </c>
      <c r="S36" s="38">
        <f t="shared" si="6"/>
        <v>94.4442940153907</v>
      </c>
    </row>
    <row r="37" spans="1:19" ht="53.25" customHeight="1">
      <c r="A37" s="60" t="s">
        <v>27</v>
      </c>
      <c r="B37" s="64" t="s">
        <v>67</v>
      </c>
      <c r="C37" s="6"/>
      <c r="D37" s="6">
        <f t="shared" si="8"/>
        <v>2180</v>
      </c>
      <c r="E37" s="8">
        <v>0</v>
      </c>
      <c r="F37" s="8">
        <v>0</v>
      </c>
      <c r="G37" s="8">
        <v>2180</v>
      </c>
      <c r="H37" s="8">
        <v>0</v>
      </c>
      <c r="I37" s="6">
        <f>J37+K37+M37</f>
        <v>2180</v>
      </c>
      <c r="J37" s="8">
        <v>0</v>
      </c>
      <c r="K37" s="8">
        <v>0</v>
      </c>
      <c r="L37" s="8"/>
      <c r="M37" s="8">
        <v>2180</v>
      </c>
      <c r="N37" s="6">
        <f>O37+P37+R37</f>
        <v>1875</v>
      </c>
      <c r="O37" s="8">
        <v>0</v>
      </c>
      <c r="P37" s="8">
        <v>0</v>
      </c>
      <c r="Q37" s="8"/>
      <c r="R37" s="8">
        <v>1875</v>
      </c>
      <c r="S37" s="39">
        <f t="shared" si="6"/>
        <v>86.0091743119266</v>
      </c>
    </row>
    <row r="38" spans="1:19" ht="42" customHeight="1">
      <c r="A38" s="60" t="s">
        <v>28</v>
      </c>
      <c r="B38" s="64" t="s">
        <v>68</v>
      </c>
      <c r="C38" s="6"/>
      <c r="D38" s="6">
        <f t="shared" si="8"/>
        <v>15056.4</v>
      </c>
      <c r="E38" s="8">
        <v>1817.1</v>
      </c>
      <c r="F38" s="8">
        <v>8722.4</v>
      </c>
      <c r="G38" s="8">
        <v>4516.9</v>
      </c>
      <c r="H38" s="8">
        <v>0</v>
      </c>
      <c r="I38" s="6">
        <f>J38+K38+M38</f>
        <v>15056.4</v>
      </c>
      <c r="J38" s="8">
        <v>1817.1</v>
      </c>
      <c r="K38" s="8">
        <v>8722.4</v>
      </c>
      <c r="L38" s="8"/>
      <c r="M38" s="8">
        <v>4516.9</v>
      </c>
      <c r="N38" s="6">
        <f>O38+P38+R38</f>
        <v>15056.3</v>
      </c>
      <c r="O38" s="8">
        <v>1817</v>
      </c>
      <c r="P38" s="8">
        <v>8722.4</v>
      </c>
      <c r="Q38" s="8"/>
      <c r="R38" s="8">
        <v>4516.9</v>
      </c>
      <c r="S38" s="39">
        <f t="shared" si="6"/>
        <v>99.99933583061024</v>
      </c>
    </row>
    <row r="39" spans="1:19" ht="56.25" customHeight="1">
      <c r="A39" s="60" t="s">
        <v>29</v>
      </c>
      <c r="B39" s="64" t="s">
        <v>69</v>
      </c>
      <c r="C39" s="6"/>
      <c r="D39" s="6">
        <f t="shared" si="8"/>
        <v>218.3</v>
      </c>
      <c r="E39" s="8">
        <v>0</v>
      </c>
      <c r="F39" s="8"/>
      <c r="G39" s="8">
        <v>218.3</v>
      </c>
      <c r="H39" s="8">
        <v>0</v>
      </c>
      <c r="I39" s="6">
        <f>J39+K39+M39</f>
        <v>218.3</v>
      </c>
      <c r="J39" s="8">
        <v>0</v>
      </c>
      <c r="K39" s="8"/>
      <c r="L39" s="8"/>
      <c r="M39" s="8">
        <v>218.3</v>
      </c>
      <c r="N39" s="6">
        <f>O39+P39+R39</f>
        <v>91</v>
      </c>
      <c r="O39" s="8">
        <v>0</v>
      </c>
      <c r="P39" s="8"/>
      <c r="Q39" s="8"/>
      <c r="R39" s="8">
        <v>91</v>
      </c>
      <c r="S39" s="39">
        <f t="shared" si="6"/>
        <v>41.68575355016033</v>
      </c>
    </row>
    <row r="40" spans="1:19" ht="34.5" customHeight="1">
      <c r="A40" s="60" t="s">
        <v>70</v>
      </c>
      <c r="B40" s="64" t="s">
        <v>61</v>
      </c>
      <c r="C40" s="6"/>
      <c r="D40" s="6">
        <f t="shared" si="8"/>
        <v>1011</v>
      </c>
      <c r="E40" s="8">
        <v>0</v>
      </c>
      <c r="F40" s="8"/>
      <c r="G40" s="8">
        <v>1011</v>
      </c>
      <c r="H40" s="8">
        <v>0</v>
      </c>
      <c r="I40" s="6">
        <f>J40+K40+M40</f>
        <v>1011</v>
      </c>
      <c r="J40" s="8">
        <v>0</v>
      </c>
      <c r="K40" s="8"/>
      <c r="L40" s="8"/>
      <c r="M40" s="8">
        <v>1011</v>
      </c>
      <c r="N40" s="6">
        <f>O40+P40+R40</f>
        <v>417.5</v>
      </c>
      <c r="O40" s="8">
        <v>0</v>
      </c>
      <c r="P40" s="8"/>
      <c r="Q40" s="8"/>
      <c r="R40" s="8">
        <v>417.5</v>
      </c>
      <c r="S40" s="39">
        <f aca="true" t="shared" si="9" ref="S40:S48">N40/I40*100</f>
        <v>41.295746785361025</v>
      </c>
    </row>
    <row r="41" spans="1:19" ht="52.5" customHeight="1">
      <c r="A41" s="58" t="s">
        <v>71</v>
      </c>
      <c r="B41" s="66" t="s">
        <v>72</v>
      </c>
      <c r="C41" s="6"/>
      <c r="D41" s="17">
        <f aca="true" t="shared" si="10" ref="D41:D48">E41+F41+G41+H41</f>
        <v>3338.5</v>
      </c>
      <c r="E41" s="17">
        <f>E42</f>
        <v>0</v>
      </c>
      <c r="F41" s="17">
        <f>F42</f>
        <v>0</v>
      </c>
      <c r="G41" s="17">
        <f>G42</f>
        <v>3338.5</v>
      </c>
      <c r="H41" s="17">
        <f>H42</f>
        <v>0</v>
      </c>
      <c r="I41" s="17">
        <f aca="true" t="shared" si="11" ref="I41:I48">J41+K41+L41+M41</f>
        <v>3338.5</v>
      </c>
      <c r="J41" s="17">
        <f aca="true" t="shared" si="12" ref="J41:R41">J42</f>
        <v>0</v>
      </c>
      <c r="K41" s="17">
        <f t="shared" si="12"/>
        <v>0</v>
      </c>
      <c r="L41" s="17">
        <f t="shared" si="12"/>
        <v>0</v>
      </c>
      <c r="M41" s="17">
        <f t="shared" si="12"/>
        <v>3338.5</v>
      </c>
      <c r="N41" s="17">
        <f t="shared" si="12"/>
        <v>609.1</v>
      </c>
      <c r="O41" s="17">
        <f t="shared" si="12"/>
        <v>0</v>
      </c>
      <c r="P41" s="17">
        <f t="shared" si="12"/>
        <v>0</v>
      </c>
      <c r="Q41" s="17">
        <f t="shared" si="12"/>
        <v>0</v>
      </c>
      <c r="R41" s="17">
        <f t="shared" si="12"/>
        <v>609.1</v>
      </c>
      <c r="S41" s="38">
        <f t="shared" si="9"/>
        <v>18.24472068294144</v>
      </c>
    </row>
    <row r="42" spans="1:19" ht="72.75" customHeight="1">
      <c r="A42" s="60" t="s">
        <v>74</v>
      </c>
      <c r="B42" s="26" t="s">
        <v>73</v>
      </c>
      <c r="C42" s="6"/>
      <c r="D42" s="6">
        <f t="shared" si="10"/>
        <v>3338.5</v>
      </c>
      <c r="E42" s="8">
        <v>0</v>
      </c>
      <c r="F42" s="8">
        <v>0</v>
      </c>
      <c r="G42" s="8">
        <v>3338.5</v>
      </c>
      <c r="H42" s="8">
        <v>0</v>
      </c>
      <c r="I42" s="6">
        <f t="shared" si="11"/>
        <v>3338.5</v>
      </c>
      <c r="J42" s="8">
        <v>0</v>
      </c>
      <c r="K42" s="8">
        <v>0</v>
      </c>
      <c r="L42" s="8">
        <v>0</v>
      </c>
      <c r="M42" s="8">
        <v>3338.5</v>
      </c>
      <c r="N42" s="6">
        <f>O42+P42+Q42+R42</f>
        <v>609.1</v>
      </c>
      <c r="O42" s="8">
        <v>0</v>
      </c>
      <c r="P42" s="8">
        <v>0</v>
      </c>
      <c r="Q42" s="8">
        <v>0</v>
      </c>
      <c r="R42" s="8">
        <v>609.1</v>
      </c>
      <c r="S42" s="39">
        <f t="shared" si="9"/>
        <v>18.24472068294144</v>
      </c>
    </row>
    <row r="43" spans="1:19" ht="37.5" customHeight="1">
      <c r="A43" s="58" t="s">
        <v>75</v>
      </c>
      <c r="B43" s="66" t="s">
        <v>76</v>
      </c>
      <c r="C43" s="17"/>
      <c r="D43" s="17">
        <f t="shared" si="10"/>
        <v>200</v>
      </c>
      <c r="E43" s="17">
        <f>E44</f>
        <v>0</v>
      </c>
      <c r="F43" s="17">
        <f>F44</f>
        <v>0</v>
      </c>
      <c r="G43" s="17">
        <f>G44</f>
        <v>200</v>
      </c>
      <c r="H43" s="17">
        <f>H44</f>
        <v>0</v>
      </c>
      <c r="I43" s="17">
        <f t="shared" si="11"/>
        <v>406</v>
      </c>
      <c r="J43" s="17">
        <f aca="true" t="shared" si="13" ref="J43:R43">J44</f>
        <v>0</v>
      </c>
      <c r="K43" s="17">
        <f t="shared" si="13"/>
        <v>0</v>
      </c>
      <c r="L43" s="17">
        <f t="shared" si="13"/>
        <v>0</v>
      </c>
      <c r="M43" s="17">
        <f t="shared" si="13"/>
        <v>406</v>
      </c>
      <c r="N43" s="17">
        <f t="shared" si="13"/>
        <v>175</v>
      </c>
      <c r="O43" s="17">
        <f t="shared" si="13"/>
        <v>0</v>
      </c>
      <c r="P43" s="17">
        <f t="shared" si="13"/>
        <v>0</v>
      </c>
      <c r="Q43" s="17">
        <f t="shared" si="13"/>
        <v>0</v>
      </c>
      <c r="R43" s="17">
        <f t="shared" si="13"/>
        <v>175</v>
      </c>
      <c r="S43" s="38">
        <f t="shared" si="9"/>
        <v>43.103448275862064</v>
      </c>
    </row>
    <row r="44" spans="1:19" ht="94.5" customHeight="1">
      <c r="A44" s="60" t="s">
        <v>33</v>
      </c>
      <c r="B44" s="64" t="s">
        <v>77</v>
      </c>
      <c r="C44" s="6"/>
      <c r="D44" s="6">
        <f t="shared" si="10"/>
        <v>200</v>
      </c>
      <c r="E44" s="8">
        <v>0</v>
      </c>
      <c r="F44" s="8">
        <v>0</v>
      </c>
      <c r="G44" s="8">
        <v>200</v>
      </c>
      <c r="H44" s="8">
        <v>0</v>
      </c>
      <c r="I44" s="6">
        <f t="shared" si="11"/>
        <v>406</v>
      </c>
      <c r="J44" s="8">
        <v>0</v>
      </c>
      <c r="K44" s="8">
        <v>0</v>
      </c>
      <c r="L44" s="8">
        <v>0</v>
      </c>
      <c r="M44" s="8">
        <v>406</v>
      </c>
      <c r="N44" s="6">
        <f>O44+P44+Q44+R44</f>
        <v>175</v>
      </c>
      <c r="O44" s="8">
        <v>0</v>
      </c>
      <c r="P44" s="8">
        <v>0</v>
      </c>
      <c r="Q44" s="8">
        <v>0</v>
      </c>
      <c r="R44" s="8">
        <v>175</v>
      </c>
      <c r="S44" s="39">
        <f t="shared" si="9"/>
        <v>43.103448275862064</v>
      </c>
    </row>
    <row r="45" spans="1:19" ht="39" customHeight="1">
      <c r="A45" s="58" t="s">
        <v>78</v>
      </c>
      <c r="B45" s="65" t="s">
        <v>79</v>
      </c>
      <c r="C45" s="6"/>
      <c r="D45" s="17">
        <f t="shared" si="10"/>
        <v>91222.3</v>
      </c>
      <c r="E45" s="17">
        <f>E46</f>
        <v>0</v>
      </c>
      <c r="F45" s="17">
        <f>F46</f>
        <v>79985</v>
      </c>
      <c r="G45" s="17">
        <f>G46</f>
        <v>11237.3</v>
      </c>
      <c r="H45" s="17">
        <f>H46</f>
        <v>0</v>
      </c>
      <c r="I45" s="17">
        <f t="shared" si="11"/>
        <v>91222.3</v>
      </c>
      <c r="J45" s="17">
        <f aca="true" t="shared" si="14" ref="J45:R45">J46</f>
        <v>0</v>
      </c>
      <c r="K45" s="17">
        <f t="shared" si="14"/>
        <v>79985</v>
      </c>
      <c r="L45" s="17">
        <f t="shared" si="14"/>
        <v>11237.3</v>
      </c>
      <c r="M45" s="17">
        <f t="shared" si="14"/>
        <v>0</v>
      </c>
      <c r="N45" s="17">
        <f t="shared" si="14"/>
        <v>36940.9</v>
      </c>
      <c r="O45" s="17">
        <f t="shared" si="14"/>
        <v>0</v>
      </c>
      <c r="P45" s="17">
        <f t="shared" si="14"/>
        <v>32568.5</v>
      </c>
      <c r="Q45" s="17">
        <f t="shared" si="14"/>
        <v>0</v>
      </c>
      <c r="R45" s="17">
        <f t="shared" si="14"/>
        <v>4372.4</v>
      </c>
      <c r="S45" s="38">
        <f t="shared" si="9"/>
        <v>40.49547095392245</v>
      </c>
    </row>
    <row r="46" spans="1:19" ht="67.5" customHeight="1">
      <c r="A46" s="60" t="s">
        <v>30</v>
      </c>
      <c r="B46" s="64" t="s">
        <v>80</v>
      </c>
      <c r="C46" s="6"/>
      <c r="D46" s="6">
        <f t="shared" si="10"/>
        <v>91222.3</v>
      </c>
      <c r="E46" s="8">
        <v>0</v>
      </c>
      <c r="F46" s="8">
        <v>79985</v>
      </c>
      <c r="G46" s="8">
        <v>11237.3</v>
      </c>
      <c r="H46" s="8">
        <v>0</v>
      </c>
      <c r="I46" s="6">
        <f t="shared" si="11"/>
        <v>91222.3</v>
      </c>
      <c r="J46" s="8">
        <v>0</v>
      </c>
      <c r="K46" s="8">
        <v>79985</v>
      </c>
      <c r="L46" s="8">
        <v>11237.3</v>
      </c>
      <c r="M46" s="8">
        <v>0</v>
      </c>
      <c r="N46" s="6">
        <f>O46+P46+Q46+R46</f>
        <v>36940.9</v>
      </c>
      <c r="O46" s="8">
        <v>0</v>
      </c>
      <c r="P46" s="8">
        <v>32568.5</v>
      </c>
      <c r="Q46" s="8">
        <v>0</v>
      </c>
      <c r="R46" s="8">
        <v>4372.4</v>
      </c>
      <c r="S46" s="39">
        <f t="shared" si="9"/>
        <v>40.49547095392245</v>
      </c>
    </row>
    <row r="47" spans="1:19" ht="27.75" customHeight="1">
      <c r="A47" s="56" t="s">
        <v>81</v>
      </c>
      <c r="B47" s="63" t="s">
        <v>83</v>
      </c>
      <c r="C47" s="17"/>
      <c r="D47" s="17">
        <f t="shared" si="10"/>
        <v>664</v>
      </c>
      <c r="E47" s="17">
        <f>E48</f>
        <v>0</v>
      </c>
      <c r="F47" s="17">
        <f>F48</f>
        <v>0</v>
      </c>
      <c r="G47" s="17">
        <f>G48</f>
        <v>664</v>
      </c>
      <c r="H47" s="17">
        <f>H48</f>
        <v>0</v>
      </c>
      <c r="I47" s="17">
        <f t="shared" si="11"/>
        <v>612.7</v>
      </c>
      <c r="J47" s="17">
        <f aca="true" t="shared" si="15" ref="J47:R47">J48</f>
        <v>0</v>
      </c>
      <c r="K47" s="17">
        <f t="shared" si="15"/>
        <v>0</v>
      </c>
      <c r="L47" s="17">
        <f t="shared" si="15"/>
        <v>0</v>
      </c>
      <c r="M47" s="17">
        <f t="shared" si="15"/>
        <v>612.7</v>
      </c>
      <c r="N47" s="17">
        <f t="shared" si="15"/>
        <v>204.6</v>
      </c>
      <c r="O47" s="17">
        <f t="shared" si="15"/>
        <v>0</v>
      </c>
      <c r="P47" s="17">
        <f t="shared" si="15"/>
        <v>0</v>
      </c>
      <c r="Q47" s="17">
        <f t="shared" si="15"/>
        <v>0</v>
      </c>
      <c r="R47" s="17">
        <f t="shared" si="15"/>
        <v>204.6</v>
      </c>
      <c r="S47" s="38">
        <f t="shared" si="9"/>
        <v>33.3931777378815</v>
      </c>
    </row>
    <row r="48" spans="1:19" ht="54" customHeight="1">
      <c r="A48" s="9" t="s">
        <v>31</v>
      </c>
      <c r="B48" s="26" t="s">
        <v>82</v>
      </c>
      <c r="C48" s="6"/>
      <c r="D48" s="6">
        <f t="shared" si="10"/>
        <v>664</v>
      </c>
      <c r="E48" s="8">
        <v>0</v>
      </c>
      <c r="F48" s="8">
        <v>0</v>
      </c>
      <c r="G48" s="8">
        <v>664</v>
      </c>
      <c r="H48" s="8">
        <v>0</v>
      </c>
      <c r="I48" s="6">
        <f t="shared" si="11"/>
        <v>612.7</v>
      </c>
      <c r="J48" s="8">
        <v>0</v>
      </c>
      <c r="K48" s="8">
        <v>0</v>
      </c>
      <c r="L48" s="8">
        <v>0</v>
      </c>
      <c r="M48" s="8">
        <v>612.7</v>
      </c>
      <c r="N48" s="6">
        <f>O48+P48+Q48+R48</f>
        <v>204.6</v>
      </c>
      <c r="O48" s="8">
        <v>0</v>
      </c>
      <c r="P48" s="8">
        <v>0</v>
      </c>
      <c r="Q48" s="8">
        <v>0</v>
      </c>
      <c r="R48" s="8">
        <v>204.6</v>
      </c>
      <c r="S48" s="39">
        <f t="shared" si="9"/>
        <v>33.3931777378815</v>
      </c>
    </row>
    <row r="49" spans="1:19" ht="27.75" customHeight="1">
      <c r="A49" s="9"/>
      <c r="B49" s="2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4"/>
    </row>
    <row r="50" spans="1:19" ht="27.75" customHeight="1">
      <c r="A50" s="27"/>
      <c r="B50" s="28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1"/>
    </row>
    <row r="51" spans="1:19" ht="42" customHeight="1">
      <c r="A51" s="27"/>
      <c r="B51" s="50" t="s">
        <v>86</v>
      </c>
      <c r="C51" s="50"/>
      <c r="D51" s="50"/>
      <c r="E51" s="50"/>
      <c r="F51" s="50"/>
      <c r="G51" s="35"/>
      <c r="H51" s="35"/>
      <c r="I51" s="35"/>
      <c r="J51" s="35"/>
      <c r="K51" s="35"/>
      <c r="L51" s="35"/>
      <c r="M51" s="35"/>
      <c r="N51" s="35"/>
      <c r="O51" s="35"/>
      <c r="P51" s="51" t="s">
        <v>87</v>
      </c>
      <c r="Q51" s="51"/>
      <c r="R51" s="51"/>
      <c r="S51" s="31"/>
    </row>
    <row r="52" spans="1:19" s="16" customFormat="1" ht="27.75" customHeight="1">
      <c r="A52" s="32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1"/>
    </row>
    <row r="53" spans="5:19" ht="13.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1:12" ht="15">
      <c r="K54" s="18"/>
      <c r="L54" s="18"/>
    </row>
  </sheetData>
  <sheetProtection/>
  <autoFilter ref="A10:S53"/>
  <mergeCells count="14">
    <mergeCell ref="B51:F51"/>
    <mergeCell ref="P51:R51"/>
    <mergeCell ref="O1:S1"/>
    <mergeCell ref="S8:S9"/>
    <mergeCell ref="D8:H8"/>
    <mergeCell ref="I8:M8"/>
    <mergeCell ref="N8:R8"/>
    <mergeCell ref="A8:A9"/>
    <mergeCell ref="B8:B9"/>
    <mergeCell ref="A4:S4"/>
    <mergeCell ref="A5:S5"/>
    <mergeCell ref="A6:S6"/>
    <mergeCell ref="E7:O7"/>
    <mergeCell ref="C8:C9"/>
  </mergeCells>
  <printOptions/>
  <pageMargins left="0.3937007874015748" right="0" top="0.1968503937007874" bottom="0.1968503937007874" header="0" footer="0"/>
  <pageSetup fitToHeight="5" fitToWidth="1" horizontalDpi="600" verticalDpi="600" orientation="landscape" paperSize="9" scale="60" r:id="rId1"/>
  <rowBreaks count="2" manualBreakCount="2">
    <brk id="24" max="28" man="1"/>
    <brk id="4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2" sqref="A2:IV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Excel.Sheet.12" shapeId="333830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2" sqref="A2:IV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Excel.Sheet.12" shapeId="3707148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4" sqref="G6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Excel.Sheet.12" shapeId="372124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1" sqref="A1:IV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Excel.Sheet.12" shapeId="374617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2023-05-19T05:41:36Z</cp:lastPrinted>
  <dcterms:created xsi:type="dcterms:W3CDTF">1996-10-08T23:32:33Z</dcterms:created>
  <dcterms:modified xsi:type="dcterms:W3CDTF">2024-07-31T13:38:15Z</dcterms:modified>
  <cp:category/>
  <cp:version/>
  <cp:contentType/>
  <cp:contentStatus/>
</cp:coreProperties>
</file>