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Благоустройство" sheetId="4" r:id="rId1"/>
    <sheet name="подпрограмма" sheetId="5" r:id="rId2"/>
  </sheets>
  <definedNames>
    <definedName name="_xlnm.Print_Titles" localSheetId="0">Благоустройство!$6:$7</definedName>
  </definedNames>
  <calcPr calcId="125725"/>
</workbook>
</file>

<file path=xl/calcChain.xml><?xml version="1.0" encoding="utf-8"?>
<calcChain xmlns="http://schemas.openxmlformats.org/spreadsheetml/2006/main">
  <c r="F13" i="5"/>
  <c r="D15"/>
  <c r="E22"/>
  <c r="D24"/>
  <c r="D23"/>
  <c r="G13"/>
  <c r="H13"/>
  <c r="I13"/>
  <c r="E13"/>
  <c r="D14"/>
  <c r="D16"/>
  <c r="F22" l="1"/>
  <c r="I22"/>
  <c r="H22"/>
  <c r="G22"/>
  <c r="F21"/>
  <c r="E21"/>
  <c r="D18" l="1"/>
  <c r="D17"/>
  <c r="D10"/>
  <c r="D22" l="1"/>
  <c r="E63" i="4"/>
  <c r="E60"/>
  <c r="K59"/>
  <c r="K62"/>
  <c r="F62" l="1"/>
  <c r="G62"/>
  <c r="H62"/>
  <c r="I62"/>
  <c r="J62"/>
  <c r="F59"/>
  <c r="G59"/>
  <c r="H59"/>
  <c r="I59"/>
  <c r="J59"/>
  <c r="E62"/>
  <c r="E59"/>
  <c r="I9" i="5" l="1"/>
  <c r="I21" s="1"/>
  <c r="H9"/>
  <c r="H21" s="1"/>
  <c r="G9"/>
  <c r="G21" s="1"/>
  <c r="D9" l="1"/>
  <c r="D13"/>
  <c r="G37" i="4"/>
  <c r="H37"/>
  <c r="I37"/>
  <c r="J37"/>
  <c r="K37"/>
  <c r="F37"/>
  <c r="G36"/>
  <c r="H36"/>
  <c r="I36"/>
  <c r="J36"/>
  <c r="K36"/>
  <c r="F36"/>
  <c r="F70" s="1"/>
  <c r="E53"/>
  <c r="E56"/>
  <c r="E67"/>
  <c r="J66"/>
  <c r="J55"/>
  <c r="J52"/>
  <c r="E50"/>
  <c r="E47"/>
  <c r="E39"/>
  <c r="J49"/>
  <c r="J46"/>
  <c r="J38"/>
  <c r="E32"/>
  <c r="J31"/>
  <c r="E29"/>
  <c r="J28"/>
  <c r="E25"/>
  <c r="J24"/>
  <c r="E21"/>
  <c r="E18"/>
  <c r="J20"/>
  <c r="E15"/>
  <c r="E11"/>
  <c r="J17"/>
  <c r="G10"/>
  <c r="H10"/>
  <c r="I10"/>
  <c r="J10"/>
  <c r="K10"/>
  <c r="F10"/>
  <c r="J14"/>
  <c r="D21" i="5" l="1"/>
  <c r="K35" i="4"/>
  <c r="K70"/>
  <c r="K69" s="1"/>
  <c r="G35"/>
  <c r="G70"/>
  <c r="G69" s="1"/>
  <c r="J35"/>
  <c r="J70"/>
  <c r="J69" s="1"/>
  <c r="I35"/>
  <c r="I70"/>
  <c r="H35"/>
  <c r="H70"/>
  <c r="H69" s="1"/>
  <c r="I69"/>
  <c r="E36"/>
  <c r="E37"/>
  <c r="E10"/>
  <c r="F66"/>
  <c r="G66"/>
  <c r="H66"/>
  <c r="I66"/>
  <c r="K66"/>
  <c r="K49"/>
  <c r="I52"/>
  <c r="K52"/>
  <c r="I49"/>
  <c r="I46"/>
  <c r="K46"/>
  <c r="F52"/>
  <c r="F49"/>
  <c r="F46"/>
  <c r="G55"/>
  <c r="H55"/>
  <c r="I55"/>
  <c r="K55"/>
  <c r="F55"/>
  <c r="E55" l="1"/>
  <c r="E70"/>
  <c r="E66"/>
  <c r="G52"/>
  <c r="H52"/>
  <c r="G49"/>
  <c r="H49"/>
  <c r="G46"/>
  <c r="H46"/>
  <c r="E52" l="1"/>
  <c r="E46"/>
  <c r="E49"/>
  <c r="K14"/>
  <c r="I14"/>
  <c r="H14"/>
  <c r="G14"/>
  <c r="F14"/>
  <c r="E14" l="1"/>
  <c r="G38"/>
  <c r="I38" l="1"/>
  <c r="K38"/>
  <c r="I31"/>
  <c r="K31"/>
  <c r="I28"/>
  <c r="K28"/>
  <c r="I24"/>
  <c r="K24"/>
  <c r="I20"/>
  <c r="K20"/>
  <c r="I17"/>
  <c r="K17"/>
  <c r="G20"/>
  <c r="G28"/>
  <c r="F35" l="1"/>
  <c r="E35" s="1"/>
  <c r="H38"/>
  <c r="F38"/>
  <c r="G31"/>
  <c r="H31"/>
  <c r="F31"/>
  <c r="H28"/>
  <c r="F28"/>
  <c r="G24"/>
  <c r="H24"/>
  <c r="F24"/>
  <c r="H20"/>
  <c r="F20"/>
  <c r="G17"/>
  <c r="H17"/>
  <c r="F17"/>
  <c r="E38" l="1"/>
  <c r="E28"/>
  <c r="E31"/>
  <c r="E24"/>
  <c r="E17"/>
  <c r="E20"/>
  <c r="F69"/>
  <c r="E69" s="1"/>
</calcChain>
</file>

<file path=xl/sharedStrings.xml><?xml version="1.0" encoding="utf-8"?>
<sst xmlns="http://schemas.openxmlformats.org/spreadsheetml/2006/main" count="198" uniqueCount="105">
  <si>
    <t>№ п/п</t>
  </si>
  <si>
    <t>1.</t>
  </si>
  <si>
    <t>2.</t>
  </si>
  <si>
    <t>3.</t>
  </si>
  <si>
    <t>4.</t>
  </si>
  <si>
    <t>5.</t>
  </si>
  <si>
    <t>6.</t>
  </si>
  <si>
    <t>Наименование мероприятия</t>
  </si>
  <si>
    <t>ИТОГО</t>
  </si>
  <si>
    <t>Источник финанси-рования</t>
  </si>
  <si>
    <t>Озеленение муниципальных территорий</t>
  </si>
  <si>
    <t>Содержание мест захоронения</t>
  </si>
  <si>
    <t>Санитарная очистка муниципальных территорий</t>
  </si>
  <si>
    <t>Ремонт, содержание, техническое обслуживание и устройство новых объектов  уличного наружного освещения</t>
  </si>
  <si>
    <t>Благоустройство сельских округов</t>
  </si>
  <si>
    <t>7.</t>
  </si>
  <si>
    <t>8.</t>
  </si>
  <si>
    <t>10.2</t>
  </si>
  <si>
    <t>Непосредственный результат мероприятия</t>
  </si>
  <si>
    <t xml:space="preserve">Муниципальный заказчик, главный распорядитель бюджетных средств, участник, исполнитель </t>
  </si>
  <si>
    <t>статус</t>
  </si>
  <si>
    <t>Объем финансирования, всего (тыс.руб.)</t>
  </si>
  <si>
    <t>В том числе по годам</t>
  </si>
  <si>
    <t>улучшение санитарно-гигиенических условий проживания населения</t>
  </si>
  <si>
    <t>создание условий, улучшающих внешнее благоустройство города</t>
  </si>
  <si>
    <t>создание условий для бесперебойной работы объектов уличного наружнего освещения</t>
  </si>
  <si>
    <t>заработная плата УЖКХ, материальные затраты</t>
  </si>
  <si>
    <t>затраты по содержанию рабочих бригад в с/округах (ГСМ, зап.части и др.)</t>
  </si>
  <si>
    <t>Д.Г.Чмож</t>
  </si>
  <si>
    <t>Начальник управления жилищно-коммунального хозяйства администрации муниципального образования город Армавир</t>
  </si>
  <si>
    <t>местный бюджет</t>
  </si>
  <si>
    <t>краевой бюджет</t>
  </si>
  <si>
    <t>итого:</t>
  </si>
  <si>
    <t xml:space="preserve">от_____________ </t>
  </si>
  <si>
    <t>№ _________</t>
  </si>
  <si>
    <t>Оформление территории муниципального образования город Армавир, в том числе установка и ремонт декоративных световых элементов</t>
  </si>
  <si>
    <t>администрация, управление архитектуры и градостроительства, управление жилищно-коммунального хозяйства</t>
  </si>
  <si>
    <t>Цель : "Повышение комфортности проживания и качества жизни населения муниципального образования город Армавир, совершенствование ландшафтного  дизайна улиц города, улучшение внешнего вида территории муниципального образования город Армавир"</t>
  </si>
  <si>
    <t>Задача 1.: "Создание зеленых зон и зон отдыха для населения"</t>
  </si>
  <si>
    <t>Задача 3.: "Проведение мероприятий по дезинсекции и дератизации лесопарковых зон, территорий городского кладбища, городского водохранилища"</t>
  </si>
  <si>
    <t>Задача 4.: "Содержание и техническое обслуживание уличного наружнего освещения"</t>
  </si>
  <si>
    <t>Обеспечение деятельности управления жилищно-коммунального хозяйства</t>
  </si>
  <si>
    <t xml:space="preserve">              Отдельное мероприятие Программы</t>
  </si>
  <si>
    <t>управление жилищно-коммунального хозяйства администрации муниципального образования город Армавир</t>
  </si>
  <si>
    <t>администрация муниципального образования город Армавир, управление жилищно-коммунального хозяйства муниципального образования город Армавир, администрации сельских округов</t>
  </si>
  <si>
    <t>Прочие мероприятия по благоустройству, в т.ч.</t>
  </si>
  <si>
    <t>Ремонт детских площадок, устройство, установка и ремонт остановочных павильонов</t>
  </si>
  <si>
    <t>Обслуживание фонтанов, ремонт и содержание элементов благоустройства</t>
  </si>
  <si>
    <t>Работы по прочему благоустройству городских территорий</t>
  </si>
  <si>
    <t>Капитальный ремонт, ремонт и содержание тротуаров</t>
  </si>
  <si>
    <t>Оплата за уличное наружнее освещение</t>
  </si>
  <si>
    <t>Изготовление и установка малых архитектурных форм, благоустройство территорий, скверов, аллей и парков</t>
  </si>
  <si>
    <t>администрация муниципального образования город Армавир, управление жилищно-коммунального хозяйства муниципального образования город Армавир</t>
  </si>
  <si>
    <t>9.</t>
  </si>
  <si>
    <t>администрация муниципального образования город Армавир, администрации сельских округов</t>
  </si>
  <si>
    <t>благоустройство детских площадок и остановочных павильонов</t>
  </si>
  <si>
    <t>благоустройство территорий города, изготовление и установка архитектуных форм</t>
  </si>
  <si>
    <r>
      <t>514,3 тыс.м</t>
    </r>
    <r>
      <rPr>
        <sz val="12"/>
        <color theme="1"/>
        <rFont val="Calibri"/>
        <family val="2"/>
        <charset val="204"/>
      </rPr>
      <t>²</t>
    </r>
  </si>
  <si>
    <t xml:space="preserve"> 650,0 тыс.м²</t>
  </si>
  <si>
    <t>Задача 2.: "Улучшение санитарно-экологического состояния территории муниципального образования город Армавир"</t>
  </si>
  <si>
    <t>Задача 5.: "Проведение комплекса мероприятий по благоустройству городских и сельских территорий"</t>
  </si>
  <si>
    <t>затраты по содержанию 6 фонтанов, элементов благоустройства (скамьи, урны, побелка деревьев и др.)</t>
  </si>
  <si>
    <t>федеральный бюджет</t>
  </si>
  <si>
    <t>2018          год</t>
  </si>
  <si>
    <t>2019              год</t>
  </si>
  <si>
    <t>2020            год</t>
  </si>
  <si>
    <t>2021            год</t>
  </si>
  <si>
    <t>2022            год</t>
  </si>
  <si>
    <t>2023            год</t>
  </si>
  <si>
    <t>Мероприятия по защите от кровососущих и грызунов</t>
  </si>
  <si>
    <t xml:space="preserve">1643,1 тыс.м²/   1730,4 тыс.м² </t>
  </si>
  <si>
    <t>8.1</t>
  </si>
  <si>
    <t>8.2</t>
  </si>
  <si>
    <t>8.3</t>
  </si>
  <si>
    <t>8.4</t>
  </si>
  <si>
    <t>8.5</t>
  </si>
  <si>
    <t>благоустройство  дворовых территорий</t>
  </si>
  <si>
    <t>2018 год</t>
  </si>
  <si>
    <t>2019 год</t>
  </si>
  <si>
    <t>2020 год</t>
  </si>
  <si>
    <t>2021 год</t>
  </si>
  <si>
    <t>2022 год</t>
  </si>
  <si>
    <t>22,8 тыс.м²</t>
  </si>
  <si>
    <t>55631 тыс. кВт</t>
  </si>
  <si>
    <t>10.</t>
  </si>
  <si>
    <t>11.</t>
  </si>
  <si>
    <t>Задача №6: "Создание условий для системного повышения качества и комфорта городской среды и благоустройство общественных территорий муниципального образования город Армавир"</t>
  </si>
  <si>
    <t>благоустройство  общественных территорий</t>
  </si>
  <si>
    <t>Благоустройство дворовых территорий, включая проектно-изыскательские работы и услуги экспертизы</t>
  </si>
  <si>
    <t>Благоустройство общественных территорий, включая проектно-изыскательские работы и услуги экспертизы</t>
  </si>
  <si>
    <t>ПРИЛОЖЕНИЕ №2                                                                                                 к муниципальной программе  "Формирование современной городской среды муниципального образования  город Армавир"</t>
  </si>
  <si>
    <t xml:space="preserve"> Перечень основных мероприятий муниципальной программы   "Формирование современной городской среды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город Армавир"                                                                     </t>
  </si>
  <si>
    <t xml:space="preserve">ПРИЛОЖЕНИЕ № 2                                                                                                               к муниципальной программе  "Формирование современной городской среды Новокубанского городского поселения Новокубанского района"          </t>
  </si>
  <si>
    <t xml:space="preserve"> Перечень основных мероприятий программы  "Формирование современной городской среды Новокубанского городского поселения Новокубанского района"                                                                      </t>
  </si>
  <si>
    <t>Цель : "Повышение качества и комфорта городской среды на территории Новокубанского городского поселения Новокубанского района"</t>
  </si>
  <si>
    <t>Задача: "Создание условий для системного повышения качества и комфорта современной городской среды Новокубанского городского поселения Новокубанского района"</t>
  </si>
  <si>
    <t>администрация Новокубанского городского поселения Новокубанский район</t>
  </si>
  <si>
    <t>благоустройство 3  общественных территорий:
2018 год - 1 шт;
2019 год - 1 шт;
2020 год - 1 шт;</t>
  </si>
  <si>
    <t>благоустройство 185 дворовых территорий:
2018 год - 0 шт;
2019 год - 35 шт;
2020 год - 50 шт;
2021 год - 50 шт;
2022 год - 50 шт;</t>
  </si>
  <si>
    <t>Благоустройство общественных территорий</t>
  </si>
  <si>
    <t>2.1</t>
  </si>
  <si>
    <t>Проектно-изыскательские работы и услуги экспертизы на благоустройство общественных территорий</t>
  </si>
  <si>
    <t>Проектно-сметная документация и прохождение экспертизы по 3м объектам:
2018 год - 1 шт;
2019 год - 2 шт;</t>
  </si>
  <si>
    <t>Глава Новокубанского городского поселения Новокубанского района</t>
  </si>
  <si>
    <t>Р.Р. Кадыров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</si>
</sst>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/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top"/>
    </xf>
    <xf numFmtId="49" fontId="1" fillId="0" borderId="6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3"/>
  <sheetViews>
    <sheetView view="pageBreakPreview" zoomScale="76" zoomScaleSheetLayoutView="76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62" sqref="B62:B64"/>
    </sheetView>
  </sheetViews>
  <sheetFormatPr defaultRowHeight="15.75" outlineLevelRow="1"/>
  <cols>
    <col min="1" max="1" width="5.140625" style="2" customWidth="1"/>
    <col min="2" max="2" width="23.42578125" style="3" customWidth="1"/>
    <col min="3" max="3" width="3.5703125" style="3" customWidth="1"/>
    <col min="4" max="4" width="14.7109375" style="4" customWidth="1"/>
    <col min="5" max="5" width="13.7109375" style="3" customWidth="1"/>
    <col min="6" max="6" width="11.28515625" style="3" bestFit="1" customWidth="1"/>
    <col min="7" max="7" width="12.42578125" style="3" customWidth="1"/>
    <col min="8" max="11" width="10.85546875" style="3" customWidth="1"/>
    <col min="12" max="12" width="21.42578125" style="3" customWidth="1"/>
    <col min="13" max="13" width="24.42578125" style="18" customWidth="1"/>
    <col min="14" max="16384" width="9.140625" style="3"/>
  </cols>
  <sheetData>
    <row r="1" spans="1:13" ht="71.25" customHeight="1" outlineLevel="1">
      <c r="H1" s="12"/>
      <c r="I1" s="12"/>
      <c r="J1" s="12"/>
      <c r="K1" s="93" t="s">
        <v>90</v>
      </c>
      <c r="L1" s="93"/>
      <c r="M1" s="93"/>
    </row>
    <row r="2" spans="1:13" ht="18.75" outlineLevel="1">
      <c r="H2" s="13"/>
      <c r="I2" s="13"/>
      <c r="J2" s="13"/>
      <c r="K2" s="4"/>
      <c r="L2" s="14" t="s">
        <v>33</v>
      </c>
      <c r="M2" s="17" t="s">
        <v>34</v>
      </c>
    </row>
    <row r="3" spans="1:13" ht="10.5" customHeight="1" outlineLevel="1"/>
    <row r="4" spans="1:13" ht="38.25" customHeight="1" outlineLevel="1">
      <c r="A4" s="75" t="s">
        <v>91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4.25" customHeight="1" outlineLevel="1"/>
    <row r="6" spans="1:13" ht="46.5" customHeight="1">
      <c r="A6" s="84" t="s">
        <v>0</v>
      </c>
      <c r="B6" s="80" t="s">
        <v>7</v>
      </c>
      <c r="C6" s="82" t="s">
        <v>20</v>
      </c>
      <c r="D6" s="80" t="s">
        <v>9</v>
      </c>
      <c r="E6" s="76" t="s">
        <v>21</v>
      </c>
      <c r="F6" s="53" t="s">
        <v>22</v>
      </c>
      <c r="G6" s="54"/>
      <c r="H6" s="54"/>
      <c r="I6" s="54"/>
      <c r="J6" s="54"/>
      <c r="K6" s="55"/>
      <c r="L6" s="80" t="s">
        <v>18</v>
      </c>
      <c r="M6" s="78" t="s">
        <v>19</v>
      </c>
    </row>
    <row r="7" spans="1:13" ht="33" customHeight="1">
      <c r="A7" s="85"/>
      <c r="B7" s="81"/>
      <c r="C7" s="83"/>
      <c r="D7" s="81"/>
      <c r="E7" s="77"/>
      <c r="F7" s="5" t="s">
        <v>63</v>
      </c>
      <c r="G7" s="5" t="s">
        <v>64</v>
      </c>
      <c r="H7" s="5" t="s">
        <v>65</v>
      </c>
      <c r="I7" s="5" t="s">
        <v>66</v>
      </c>
      <c r="J7" s="5" t="s">
        <v>67</v>
      </c>
      <c r="K7" s="5" t="s">
        <v>68</v>
      </c>
      <c r="L7" s="81"/>
      <c r="M7" s="79"/>
    </row>
    <row r="8" spans="1:13" ht="39" customHeight="1">
      <c r="A8" s="91" t="s">
        <v>37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ht="21" customHeight="1">
      <c r="A9" s="91" t="s">
        <v>38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</row>
    <row r="10" spans="1:13" ht="31.5" customHeight="1">
      <c r="A10" s="69" t="s">
        <v>1</v>
      </c>
      <c r="B10" s="45" t="s">
        <v>10</v>
      </c>
      <c r="C10" s="47"/>
      <c r="D10" s="24" t="s">
        <v>32</v>
      </c>
      <c r="E10" s="25">
        <f>F10+G10+H10+I10+J10+K10</f>
        <v>336000</v>
      </c>
      <c r="F10" s="1">
        <f>F11</f>
        <v>56000</v>
      </c>
      <c r="G10" s="25">
        <f t="shared" ref="G10:K10" si="0">G11</f>
        <v>56000</v>
      </c>
      <c r="H10" s="25">
        <f t="shared" si="0"/>
        <v>56000</v>
      </c>
      <c r="I10" s="25">
        <f t="shared" si="0"/>
        <v>56000</v>
      </c>
      <c r="J10" s="25">
        <f t="shared" si="0"/>
        <v>56000</v>
      </c>
      <c r="K10" s="25">
        <f t="shared" si="0"/>
        <v>56000</v>
      </c>
      <c r="L10" s="61" t="s">
        <v>57</v>
      </c>
      <c r="M10" s="58" t="s">
        <v>43</v>
      </c>
    </row>
    <row r="11" spans="1:13" ht="33" customHeight="1">
      <c r="A11" s="70"/>
      <c r="B11" s="46"/>
      <c r="C11" s="48"/>
      <c r="D11" s="24" t="s">
        <v>30</v>
      </c>
      <c r="E11" s="1">
        <f>F11+G11+H11+I11+J11+K11</f>
        <v>336000</v>
      </c>
      <c r="F11" s="1">
        <v>56000</v>
      </c>
      <c r="G11" s="25">
        <v>56000</v>
      </c>
      <c r="H11" s="25">
        <v>56000</v>
      </c>
      <c r="I11" s="25">
        <v>56000</v>
      </c>
      <c r="J11" s="25">
        <v>56000</v>
      </c>
      <c r="K11" s="25">
        <v>56000</v>
      </c>
      <c r="L11" s="62"/>
      <c r="M11" s="59"/>
    </row>
    <row r="12" spans="1:13" ht="31.5">
      <c r="A12" s="71"/>
      <c r="B12" s="50"/>
      <c r="C12" s="49"/>
      <c r="D12" s="6" t="s">
        <v>31</v>
      </c>
      <c r="E12" s="8"/>
      <c r="F12" s="8"/>
      <c r="G12" s="8"/>
      <c r="H12" s="8"/>
      <c r="I12" s="8"/>
      <c r="J12" s="8"/>
      <c r="K12" s="8"/>
      <c r="L12" s="63"/>
      <c r="M12" s="60"/>
    </row>
    <row r="13" spans="1:13">
      <c r="A13" s="72" t="s">
        <v>59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4"/>
    </row>
    <row r="14" spans="1:13" ht="30" customHeight="1">
      <c r="A14" s="69" t="s">
        <v>2</v>
      </c>
      <c r="B14" s="45" t="s">
        <v>49</v>
      </c>
      <c r="C14" s="47"/>
      <c r="D14" s="24" t="s">
        <v>32</v>
      </c>
      <c r="E14" s="25">
        <f>F14+G14+H14+I14+J14+K14</f>
        <v>31200</v>
      </c>
      <c r="F14" s="16">
        <f t="shared" ref="F14:K14" si="1">F15+F16</f>
        <v>5200</v>
      </c>
      <c r="G14" s="16">
        <f t="shared" si="1"/>
        <v>5200</v>
      </c>
      <c r="H14" s="16">
        <f t="shared" si="1"/>
        <v>5200</v>
      </c>
      <c r="I14" s="16">
        <f t="shared" si="1"/>
        <v>5200</v>
      </c>
      <c r="J14" s="26">
        <f t="shared" si="1"/>
        <v>5200</v>
      </c>
      <c r="K14" s="16">
        <f t="shared" si="1"/>
        <v>5200</v>
      </c>
      <c r="L14" s="61" t="s">
        <v>82</v>
      </c>
      <c r="M14" s="58" t="s">
        <v>43</v>
      </c>
    </row>
    <row r="15" spans="1:13" ht="32.25" customHeight="1">
      <c r="A15" s="70"/>
      <c r="B15" s="46"/>
      <c r="C15" s="48"/>
      <c r="D15" s="24" t="s">
        <v>30</v>
      </c>
      <c r="E15" s="1">
        <f>F15+G15+H15+I15+J15+K15</f>
        <v>31200</v>
      </c>
      <c r="F15" s="16">
        <v>5200</v>
      </c>
      <c r="G15" s="26">
        <v>5200</v>
      </c>
      <c r="H15" s="26">
        <v>5200</v>
      </c>
      <c r="I15" s="26">
        <v>5200</v>
      </c>
      <c r="J15" s="26">
        <v>5200</v>
      </c>
      <c r="K15" s="26">
        <v>5200</v>
      </c>
      <c r="L15" s="62"/>
      <c r="M15" s="59"/>
    </row>
    <row r="16" spans="1:13" ht="31.5">
      <c r="A16" s="71"/>
      <c r="B16" s="50"/>
      <c r="C16" s="49"/>
      <c r="D16" s="6" t="s">
        <v>31</v>
      </c>
      <c r="E16" s="1"/>
      <c r="F16" s="7"/>
      <c r="G16" s="1"/>
      <c r="H16" s="1"/>
      <c r="I16" s="1"/>
      <c r="J16" s="25"/>
      <c r="K16" s="1"/>
      <c r="L16" s="63"/>
      <c r="M16" s="60"/>
    </row>
    <row r="17" spans="1:13" ht="27.75" customHeight="1">
      <c r="A17" s="69" t="s">
        <v>3</v>
      </c>
      <c r="B17" s="45" t="s">
        <v>11</v>
      </c>
      <c r="C17" s="47"/>
      <c r="D17" s="24" t="s">
        <v>32</v>
      </c>
      <c r="E17" s="25">
        <f>F17+G17+H17+I17+J17+K17</f>
        <v>12000</v>
      </c>
      <c r="F17" s="1">
        <f t="shared" ref="F17:K17" si="2">F18+F19</f>
        <v>2000</v>
      </c>
      <c r="G17" s="1">
        <f t="shared" si="2"/>
        <v>2000</v>
      </c>
      <c r="H17" s="1">
        <f t="shared" si="2"/>
        <v>2000</v>
      </c>
      <c r="I17" s="1">
        <f t="shared" si="2"/>
        <v>2000</v>
      </c>
      <c r="J17" s="25">
        <f t="shared" si="2"/>
        <v>2000</v>
      </c>
      <c r="K17" s="1">
        <f t="shared" si="2"/>
        <v>2000</v>
      </c>
      <c r="L17" s="61" t="s">
        <v>58</v>
      </c>
      <c r="M17" s="58" t="s">
        <v>43</v>
      </c>
    </row>
    <row r="18" spans="1:13" ht="30" customHeight="1">
      <c r="A18" s="70"/>
      <c r="B18" s="46"/>
      <c r="C18" s="48"/>
      <c r="D18" s="24" t="s">
        <v>30</v>
      </c>
      <c r="E18" s="25">
        <f>F18+G18+H18+I18+J18+K18</f>
        <v>12000</v>
      </c>
      <c r="F18" s="1">
        <v>2000</v>
      </c>
      <c r="G18" s="25">
        <v>2000</v>
      </c>
      <c r="H18" s="25">
        <v>2000</v>
      </c>
      <c r="I18" s="25">
        <v>2000</v>
      </c>
      <c r="J18" s="25">
        <v>2000</v>
      </c>
      <c r="K18" s="25">
        <v>2000</v>
      </c>
      <c r="L18" s="62"/>
      <c r="M18" s="59"/>
    </row>
    <row r="19" spans="1:13" ht="31.5">
      <c r="A19" s="71"/>
      <c r="B19" s="50"/>
      <c r="C19" s="49"/>
      <c r="D19" s="6" t="s">
        <v>31</v>
      </c>
      <c r="E19" s="7"/>
      <c r="F19" s="7"/>
      <c r="G19" s="7"/>
      <c r="H19" s="7"/>
      <c r="I19" s="7"/>
      <c r="J19" s="23"/>
      <c r="K19" s="7"/>
      <c r="L19" s="63"/>
      <c r="M19" s="60"/>
    </row>
    <row r="20" spans="1:13" ht="30" customHeight="1">
      <c r="A20" s="69" t="s">
        <v>4</v>
      </c>
      <c r="B20" s="45" t="s">
        <v>12</v>
      </c>
      <c r="C20" s="47"/>
      <c r="D20" s="24" t="s">
        <v>32</v>
      </c>
      <c r="E20" s="25">
        <f>F20+G20+H20+I20+J20+K20</f>
        <v>330000</v>
      </c>
      <c r="F20" s="1">
        <f t="shared" ref="F20:K20" si="3">F21+F22</f>
        <v>55000</v>
      </c>
      <c r="G20" s="1">
        <f t="shared" si="3"/>
        <v>55000</v>
      </c>
      <c r="H20" s="1">
        <f t="shared" si="3"/>
        <v>55000</v>
      </c>
      <c r="I20" s="1">
        <f t="shared" si="3"/>
        <v>55000</v>
      </c>
      <c r="J20" s="25">
        <f t="shared" si="3"/>
        <v>55000</v>
      </c>
      <c r="K20" s="1">
        <f t="shared" si="3"/>
        <v>55000</v>
      </c>
      <c r="L20" s="61" t="s">
        <v>23</v>
      </c>
      <c r="M20" s="58" t="s">
        <v>43</v>
      </c>
    </row>
    <row r="21" spans="1:13" ht="33.75" customHeight="1">
      <c r="A21" s="70"/>
      <c r="B21" s="46"/>
      <c r="C21" s="48"/>
      <c r="D21" s="24" t="s">
        <v>30</v>
      </c>
      <c r="E21" s="25">
        <f>F21+G21+H21+I21+J21+K21</f>
        <v>330000</v>
      </c>
      <c r="F21" s="1">
        <v>55000</v>
      </c>
      <c r="G21" s="25">
        <v>55000</v>
      </c>
      <c r="H21" s="25">
        <v>55000</v>
      </c>
      <c r="I21" s="25">
        <v>55000</v>
      </c>
      <c r="J21" s="25">
        <v>55000</v>
      </c>
      <c r="K21" s="25">
        <v>55000</v>
      </c>
      <c r="L21" s="62"/>
      <c r="M21" s="59"/>
    </row>
    <row r="22" spans="1:13" ht="31.5">
      <c r="A22" s="71"/>
      <c r="B22" s="50"/>
      <c r="C22" s="49"/>
      <c r="D22" s="6" t="s">
        <v>31</v>
      </c>
      <c r="E22" s="7"/>
      <c r="F22" s="7"/>
      <c r="G22" s="7"/>
      <c r="H22" s="7"/>
      <c r="I22" s="7"/>
      <c r="J22" s="23"/>
      <c r="K22" s="7"/>
      <c r="L22" s="63"/>
      <c r="M22" s="60"/>
    </row>
    <row r="23" spans="1:13">
      <c r="A23" s="72" t="s">
        <v>39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4"/>
    </row>
    <row r="24" spans="1:13" ht="24" customHeight="1">
      <c r="A24" s="69" t="s">
        <v>5</v>
      </c>
      <c r="B24" s="45" t="s">
        <v>69</v>
      </c>
      <c r="C24" s="47"/>
      <c r="D24" s="24" t="s">
        <v>32</v>
      </c>
      <c r="E24" s="25">
        <f>F24+G24+H24+I24+J24+K24</f>
        <v>6000</v>
      </c>
      <c r="F24" s="1">
        <f t="shared" ref="F24:K24" si="4">F25+F26</f>
        <v>1000</v>
      </c>
      <c r="G24" s="1">
        <f t="shared" si="4"/>
        <v>1000</v>
      </c>
      <c r="H24" s="1">
        <f t="shared" si="4"/>
        <v>1000</v>
      </c>
      <c r="I24" s="1">
        <f t="shared" si="4"/>
        <v>1000</v>
      </c>
      <c r="J24" s="25">
        <f t="shared" si="4"/>
        <v>1000</v>
      </c>
      <c r="K24" s="1">
        <f t="shared" si="4"/>
        <v>1000</v>
      </c>
      <c r="L24" s="61" t="s">
        <v>70</v>
      </c>
      <c r="M24" s="58" t="s">
        <v>43</v>
      </c>
    </row>
    <row r="25" spans="1:13" ht="33" customHeight="1">
      <c r="A25" s="70"/>
      <c r="B25" s="46"/>
      <c r="C25" s="48"/>
      <c r="D25" s="24" t="s">
        <v>30</v>
      </c>
      <c r="E25" s="25">
        <f>F25+G25+H25+I25+J25+K25</f>
        <v>6000</v>
      </c>
      <c r="F25" s="1">
        <v>1000</v>
      </c>
      <c r="G25" s="25">
        <v>1000</v>
      </c>
      <c r="H25" s="25">
        <v>1000</v>
      </c>
      <c r="I25" s="25">
        <v>1000</v>
      </c>
      <c r="J25" s="25">
        <v>1000</v>
      </c>
      <c r="K25" s="25">
        <v>1000</v>
      </c>
      <c r="L25" s="62"/>
      <c r="M25" s="59"/>
    </row>
    <row r="26" spans="1:13" ht="31.5">
      <c r="A26" s="71"/>
      <c r="B26" s="50"/>
      <c r="C26" s="49"/>
      <c r="D26" s="6" t="s">
        <v>31</v>
      </c>
      <c r="E26" s="7"/>
      <c r="F26" s="7"/>
      <c r="G26" s="7"/>
      <c r="H26" s="7"/>
      <c r="I26" s="7"/>
      <c r="J26" s="23"/>
      <c r="K26" s="7"/>
      <c r="L26" s="63"/>
      <c r="M26" s="60"/>
    </row>
    <row r="27" spans="1:13">
      <c r="A27" s="72" t="s">
        <v>40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4"/>
    </row>
    <row r="28" spans="1:13" ht="55.5" customHeight="1">
      <c r="A28" s="69" t="s">
        <v>6</v>
      </c>
      <c r="B28" s="45" t="s">
        <v>13</v>
      </c>
      <c r="C28" s="47"/>
      <c r="D28" s="24" t="s">
        <v>32</v>
      </c>
      <c r="E28" s="25">
        <f>F28+G28+H28+I28+J28+K28</f>
        <v>72000</v>
      </c>
      <c r="F28" s="9">
        <f t="shared" ref="F28:K28" si="5">F29+F30</f>
        <v>12000</v>
      </c>
      <c r="G28" s="9">
        <f t="shared" si="5"/>
        <v>12000</v>
      </c>
      <c r="H28" s="9">
        <f t="shared" si="5"/>
        <v>12000</v>
      </c>
      <c r="I28" s="9">
        <f t="shared" si="5"/>
        <v>12000</v>
      </c>
      <c r="J28" s="9">
        <f t="shared" si="5"/>
        <v>12000</v>
      </c>
      <c r="K28" s="9">
        <f t="shared" si="5"/>
        <v>12000</v>
      </c>
      <c r="L28" s="61" t="s">
        <v>25</v>
      </c>
      <c r="M28" s="58" t="s">
        <v>44</v>
      </c>
    </row>
    <row r="29" spans="1:13" ht="40.5" customHeight="1">
      <c r="A29" s="70"/>
      <c r="B29" s="46"/>
      <c r="C29" s="48"/>
      <c r="D29" s="24" t="s">
        <v>30</v>
      </c>
      <c r="E29" s="25">
        <f>F29+G29+H29+I29+J29+K29</f>
        <v>72000</v>
      </c>
      <c r="F29" s="9">
        <v>12000</v>
      </c>
      <c r="G29" s="9">
        <v>12000</v>
      </c>
      <c r="H29" s="9">
        <v>12000</v>
      </c>
      <c r="I29" s="9">
        <v>12000</v>
      </c>
      <c r="J29" s="9">
        <v>12000</v>
      </c>
      <c r="K29" s="9">
        <v>12000</v>
      </c>
      <c r="L29" s="62"/>
      <c r="M29" s="59"/>
    </row>
    <row r="30" spans="1:13" ht="42.75" customHeight="1">
      <c r="A30" s="71"/>
      <c r="B30" s="50"/>
      <c r="C30" s="49"/>
      <c r="D30" s="6" t="s">
        <v>31</v>
      </c>
      <c r="E30" s="1"/>
      <c r="F30" s="7"/>
      <c r="G30" s="9"/>
      <c r="H30" s="7"/>
      <c r="I30" s="7"/>
      <c r="J30" s="23"/>
      <c r="K30" s="7"/>
      <c r="L30" s="63"/>
      <c r="M30" s="60"/>
    </row>
    <row r="31" spans="1:13" ht="55.5" customHeight="1">
      <c r="A31" s="69" t="s">
        <v>15</v>
      </c>
      <c r="B31" s="45" t="s">
        <v>50</v>
      </c>
      <c r="C31" s="47"/>
      <c r="D31" s="19" t="s">
        <v>32</v>
      </c>
      <c r="E31" s="25">
        <f>F31+G31+H31+I31+J31+K31</f>
        <v>570800</v>
      </c>
      <c r="F31" s="9">
        <f t="shared" ref="F31:K31" si="6">F32+F33</f>
        <v>85900</v>
      </c>
      <c r="G31" s="9">
        <f t="shared" si="6"/>
        <v>89400</v>
      </c>
      <c r="H31" s="9">
        <f t="shared" si="6"/>
        <v>93000</v>
      </c>
      <c r="I31" s="9">
        <f t="shared" si="6"/>
        <v>96800</v>
      </c>
      <c r="J31" s="9">
        <f t="shared" si="6"/>
        <v>100800</v>
      </c>
      <c r="K31" s="9">
        <f t="shared" si="6"/>
        <v>104900</v>
      </c>
      <c r="L31" s="61" t="s">
        <v>83</v>
      </c>
      <c r="M31" s="58" t="s">
        <v>44</v>
      </c>
    </row>
    <row r="32" spans="1:13" ht="51" customHeight="1">
      <c r="A32" s="70"/>
      <c r="B32" s="46"/>
      <c r="C32" s="48"/>
      <c r="D32" s="19" t="s">
        <v>30</v>
      </c>
      <c r="E32" s="25">
        <f>F32+G32+H32+I32+J32+K32</f>
        <v>570800</v>
      </c>
      <c r="F32" s="9">
        <v>85900</v>
      </c>
      <c r="G32" s="9">
        <v>89400</v>
      </c>
      <c r="H32" s="9">
        <v>93000</v>
      </c>
      <c r="I32" s="9">
        <v>96800</v>
      </c>
      <c r="J32" s="9">
        <v>100800</v>
      </c>
      <c r="K32" s="9">
        <v>104900</v>
      </c>
      <c r="L32" s="62"/>
      <c r="M32" s="59"/>
    </row>
    <row r="33" spans="1:13" ht="45" customHeight="1">
      <c r="A33" s="71"/>
      <c r="B33" s="50"/>
      <c r="C33" s="49"/>
      <c r="D33" s="6" t="s">
        <v>31</v>
      </c>
      <c r="E33" s="1"/>
      <c r="F33" s="7"/>
      <c r="G33" s="1"/>
      <c r="H33" s="7"/>
      <c r="I33" s="7"/>
      <c r="J33" s="23"/>
      <c r="K33" s="7"/>
      <c r="L33" s="63"/>
      <c r="M33" s="60"/>
    </row>
    <row r="34" spans="1:13">
      <c r="A34" s="72" t="s">
        <v>60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4"/>
    </row>
    <row r="35" spans="1:13" ht="35.25" customHeight="1">
      <c r="A35" s="69" t="s">
        <v>16</v>
      </c>
      <c r="B35" s="45" t="s">
        <v>45</v>
      </c>
      <c r="C35" s="47"/>
      <c r="D35" s="24" t="s">
        <v>32</v>
      </c>
      <c r="E35" s="25">
        <f>F35+G35+H35+I35+J35+K35</f>
        <v>102000</v>
      </c>
      <c r="F35" s="20">
        <f>F36+F37</f>
        <v>17000</v>
      </c>
      <c r="G35" s="26">
        <f t="shared" ref="G35:K35" si="7">G36+G37</f>
        <v>17000</v>
      </c>
      <c r="H35" s="26">
        <f t="shared" si="7"/>
        <v>17000</v>
      </c>
      <c r="I35" s="26">
        <f t="shared" si="7"/>
        <v>17000</v>
      </c>
      <c r="J35" s="26">
        <f t="shared" si="7"/>
        <v>17000</v>
      </c>
      <c r="K35" s="26">
        <f t="shared" si="7"/>
        <v>17000</v>
      </c>
      <c r="L35" s="61" t="s">
        <v>24</v>
      </c>
      <c r="M35" s="58" t="s">
        <v>44</v>
      </c>
    </row>
    <row r="36" spans="1:13" ht="40.5" customHeight="1">
      <c r="A36" s="70"/>
      <c r="B36" s="46"/>
      <c r="C36" s="48"/>
      <c r="D36" s="24" t="s">
        <v>30</v>
      </c>
      <c r="E36" s="25">
        <f t="shared" ref="E36:E37" si="8">F36+G36+H36+I36+J36+K36</f>
        <v>102000</v>
      </c>
      <c r="F36" s="1">
        <f>F39+F47+F50+F53+F56</f>
        <v>17000</v>
      </c>
      <c r="G36" s="25">
        <f t="shared" ref="G36:K36" si="9">G39+G47+G50+G53+G56</f>
        <v>17000</v>
      </c>
      <c r="H36" s="25">
        <f t="shared" si="9"/>
        <v>17000</v>
      </c>
      <c r="I36" s="25">
        <f t="shared" si="9"/>
        <v>17000</v>
      </c>
      <c r="J36" s="25">
        <f t="shared" si="9"/>
        <v>17000</v>
      </c>
      <c r="K36" s="25">
        <f t="shared" si="9"/>
        <v>17000</v>
      </c>
      <c r="L36" s="62"/>
      <c r="M36" s="59"/>
    </row>
    <row r="37" spans="1:13" ht="42.75" customHeight="1">
      <c r="A37" s="70"/>
      <c r="B37" s="46"/>
      <c r="C37" s="48"/>
      <c r="D37" s="24" t="s">
        <v>31</v>
      </c>
      <c r="E37" s="25">
        <f t="shared" si="8"/>
        <v>0</v>
      </c>
      <c r="F37" s="25">
        <f>F40+F48+F51+F54+F57</f>
        <v>0</v>
      </c>
      <c r="G37" s="25">
        <f t="shared" ref="G37:K37" si="10">G40+G48+G51+G54+G57</f>
        <v>0</v>
      </c>
      <c r="H37" s="25">
        <f t="shared" si="10"/>
        <v>0</v>
      </c>
      <c r="I37" s="25">
        <f t="shared" si="10"/>
        <v>0</v>
      </c>
      <c r="J37" s="25">
        <f t="shared" si="10"/>
        <v>0</v>
      </c>
      <c r="K37" s="25">
        <f t="shared" si="10"/>
        <v>0</v>
      </c>
      <c r="L37" s="62"/>
      <c r="M37" s="59"/>
    </row>
    <row r="38" spans="1:13" ht="22.5" customHeight="1">
      <c r="A38" s="43" t="s">
        <v>71</v>
      </c>
      <c r="B38" s="45" t="s">
        <v>14</v>
      </c>
      <c r="C38" s="47"/>
      <c r="D38" s="19" t="s">
        <v>32</v>
      </c>
      <c r="E38" s="25">
        <f>F38+G38+H38+I38+J38+K38</f>
        <v>18000</v>
      </c>
      <c r="F38" s="1">
        <f t="shared" ref="F38:K38" si="11">F39+F40</f>
        <v>3000</v>
      </c>
      <c r="G38" s="1">
        <f t="shared" si="11"/>
        <v>3000</v>
      </c>
      <c r="H38" s="1">
        <f t="shared" si="11"/>
        <v>3000</v>
      </c>
      <c r="I38" s="1">
        <f t="shared" si="11"/>
        <v>3000</v>
      </c>
      <c r="J38" s="25">
        <f t="shared" si="11"/>
        <v>3000</v>
      </c>
      <c r="K38" s="1">
        <f t="shared" si="11"/>
        <v>3000</v>
      </c>
      <c r="L38" s="61" t="s">
        <v>27</v>
      </c>
      <c r="M38" s="58" t="s">
        <v>54</v>
      </c>
    </row>
    <row r="39" spans="1:13" ht="31.5">
      <c r="A39" s="44"/>
      <c r="B39" s="46"/>
      <c r="C39" s="48"/>
      <c r="D39" s="19" t="s">
        <v>30</v>
      </c>
      <c r="E39" s="25">
        <f>F39+G39+H39+I39+J39+K39</f>
        <v>18000</v>
      </c>
      <c r="F39" s="1">
        <v>3000</v>
      </c>
      <c r="G39" s="1">
        <v>3000</v>
      </c>
      <c r="H39" s="25">
        <v>3000</v>
      </c>
      <c r="I39" s="25">
        <v>3000</v>
      </c>
      <c r="J39" s="25">
        <v>3000</v>
      </c>
      <c r="K39" s="25">
        <v>3000</v>
      </c>
      <c r="L39" s="62"/>
      <c r="M39" s="59"/>
    </row>
    <row r="40" spans="1:13" ht="31.5">
      <c r="A40" s="90"/>
      <c r="B40" s="50"/>
      <c r="C40" s="49"/>
      <c r="D40" s="6" t="s">
        <v>31</v>
      </c>
      <c r="E40" s="7"/>
      <c r="F40" s="7"/>
      <c r="G40" s="7"/>
      <c r="H40" s="7"/>
      <c r="I40" s="7"/>
      <c r="J40" s="23"/>
      <c r="K40" s="7"/>
      <c r="L40" s="63"/>
      <c r="M40" s="60"/>
    </row>
    <row r="41" spans="1:13" ht="24.75" hidden="1" customHeight="1">
      <c r="A41" s="43" t="s">
        <v>17</v>
      </c>
      <c r="B41" s="45" t="s">
        <v>35</v>
      </c>
      <c r="C41" s="47"/>
      <c r="D41" s="88" t="s">
        <v>32</v>
      </c>
      <c r="E41" s="1"/>
      <c r="F41" s="1"/>
      <c r="G41" s="1"/>
      <c r="H41" s="1"/>
      <c r="I41" s="1"/>
      <c r="J41" s="25"/>
      <c r="K41" s="1"/>
      <c r="L41" s="61" t="s">
        <v>24</v>
      </c>
      <c r="M41" s="58" t="s">
        <v>36</v>
      </c>
    </row>
    <row r="42" spans="1:13" ht="21.75" hidden="1" customHeight="1">
      <c r="A42" s="44"/>
      <c r="B42" s="46"/>
      <c r="C42" s="48"/>
      <c r="D42" s="89"/>
      <c r="E42" s="1"/>
      <c r="F42" s="1"/>
      <c r="G42" s="1"/>
      <c r="H42" s="1"/>
      <c r="I42" s="1"/>
      <c r="J42" s="25"/>
      <c r="K42" s="1"/>
      <c r="L42" s="62"/>
      <c r="M42" s="59"/>
    </row>
    <row r="43" spans="1:13" ht="27" hidden="1" customHeight="1">
      <c r="A43" s="44"/>
      <c r="B43" s="46"/>
      <c r="C43" s="48"/>
      <c r="D43" s="88" t="s">
        <v>30</v>
      </c>
      <c r="E43" s="1"/>
      <c r="F43" s="1"/>
      <c r="G43" s="1"/>
      <c r="H43" s="1"/>
      <c r="I43" s="1"/>
      <c r="J43" s="25"/>
      <c r="K43" s="1"/>
      <c r="L43" s="62"/>
      <c r="M43" s="59"/>
    </row>
    <row r="44" spans="1:13" ht="24" hidden="1" customHeight="1">
      <c r="A44" s="44"/>
      <c r="B44" s="46"/>
      <c r="C44" s="48"/>
      <c r="D44" s="89"/>
      <c r="E44" s="1"/>
      <c r="F44" s="1"/>
      <c r="G44" s="1"/>
      <c r="H44" s="1"/>
      <c r="I44" s="1"/>
      <c r="J44" s="25"/>
      <c r="K44" s="1"/>
      <c r="L44" s="62"/>
      <c r="M44" s="59"/>
    </row>
    <row r="45" spans="1:13" ht="31.5" hidden="1" customHeight="1">
      <c r="A45" s="44"/>
      <c r="B45" s="50"/>
      <c r="C45" s="48"/>
      <c r="D45" s="15" t="s">
        <v>31</v>
      </c>
      <c r="E45" s="1"/>
      <c r="F45" s="1"/>
      <c r="G45" s="1"/>
      <c r="H45" s="1"/>
      <c r="I45" s="1"/>
      <c r="J45" s="25"/>
      <c r="K45" s="1"/>
      <c r="L45" s="63"/>
      <c r="M45" s="60"/>
    </row>
    <row r="46" spans="1:13" ht="30" customHeight="1">
      <c r="A46" s="44" t="s">
        <v>72</v>
      </c>
      <c r="B46" s="45" t="s">
        <v>51</v>
      </c>
      <c r="C46" s="48"/>
      <c r="D46" s="24" t="s">
        <v>32</v>
      </c>
      <c r="E46" s="25">
        <f>F46+G46+H46+I46+J46+K46</f>
        <v>18000</v>
      </c>
      <c r="F46" s="1">
        <f t="shared" ref="F46:K46" si="12">F47+F48</f>
        <v>3000</v>
      </c>
      <c r="G46" s="1">
        <f t="shared" si="12"/>
        <v>3000</v>
      </c>
      <c r="H46" s="1">
        <f t="shared" si="12"/>
        <v>3000</v>
      </c>
      <c r="I46" s="1">
        <f t="shared" si="12"/>
        <v>3000</v>
      </c>
      <c r="J46" s="25">
        <f t="shared" si="12"/>
        <v>3000</v>
      </c>
      <c r="K46" s="1">
        <f t="shared" si="12"/>
        <v>3000</v>
      </c>
      <c r="L46" s="92" t="s">
        <v>56</v>
      </c>
      <c r="M46" s="52" t="s">
        <v>43</v>
      </c>
    </row>
    <row r="47" spans="1:13" ht="34.5" customHeight="1">
      <c r="A47" s="44"/>
      <c r="B47" s="46"/>
      <c r="C47" s="48"/>
      <c r="D47" s="24" t="s">
        <v>30</v>
      </c>
      <c r="E47" s="25">
        <f>F47+G47+H47+I47+J47+K47</f>
        <v>18000</v>
      </c>
      <c r="F47" s="1">
        <v>3000</v>
      </c>
      <c r="G47" s="25">
        <v>3000</v>
      </c>
      <c r="H47" s="25">
        <v>3000</v>
      </c>
      <c r="I47" s="25">
        <v>3000</v>
      </c>
      <c r="J47" s="25">
        <v>3000</v>
      </c>
      <c r="K47" s="25">
        <v>3000</v>
      </c>
      <c r="L47" s="92"/>
      <c r="M47" s="52"/>
    </row>
    <row r="48" spans="1:13" ht="31.5" customHeight="1">
      <c r="A48" s="44"/>
      <c r="B48" s="46"/>
      <c r="C48" s="48"/>
      <c r="D48" s="19" t="s">
        <v>31</v>
      </c>
      <c r="E48" s="1"/>
      <c r="F48" s="1"/>
      <c r="G48" s="1"/>
      <c r="H48" s="1"/>
      <c r="I48" s="1"/>
      <c r="J48" s="25"/>
      <c r="K48" s="1"/>
      <c r="L48" s="92"/>
      <c r="M48" s="52"/>
    </row>
    <row r="49" spans="1:13" ht="21.75" customHeight="1">
      <c r="A49" s="43" t="s">
        <v>73</v>
      </c>
      <c r="B49" s="45" t="s">
        <v>46</v>
      </c>
      <c r="C49" s="47"/>
      <c r="D49" s="24" t="s">
        <v>32</v>
      </c>
      <c r="E49" s="25">
        <f>F49+G49+H49+I49+J49+K49</f>
        <v>18000</v>
      </c>
      <c r="F49" s="1">
        <f t="shared" ref="F49:K49" si="13">F50+F51</f>
        <v>3000</v>
      </c>
      <c r="G49" s="1">
        <f t="shared" si="13"/>
        <v>3000</v>
      </c>
      <c r="H49" s="1">
        <f t="shared" si="13"/>
        <v>3000</v>
      </c>
      <c r="I49" s="1">
        <f t="shared" si="13"/>
        <v>3000</v>
      </c>
      <c r="J49" s="25">
        <f t="shared" si="13"/>
        <v>3000</v>
      </c>
      <c r="K49" s="1">
        <f t="shared" si="13"/>
        <v>3000</v>
      </c>
      <c r="L49" s="92" t="s">
        <v>55</v>
      </c>
      <c r="M49" s="52" t="s">
        <v>43</v>
      </c>
    </row>
    <row r="50" spans="1:13" ht="33.75" customHeight="1">
      <c r="A50" s="44"/>
      <c r="B50" s="46"/>
      <c r="C50" s="48"/>
      <c r="D50" s="24" t="s">
        <v>30</v>
      </c>
      <c r="E50" s="25">
        <f>F50+G50+H50+I50+J50+K50</f>
        <v>18000</v>
      </c>
      <c r="F50" s="1">
        <v>3000</v>
      </c>
      <c r="G50" s="25">
        <v>3000</v>
      </c>
      <c r="H50" s="25">
        <v>3000</v>
      </c>
      <c r="I50" s="25">
        <v>3000</v>
      </c>
      <c r="J50" s="25">
        <v>3000</v>
      </c>
      <c r="K50" s="25">
        <v>3000</v>
      </c>
      <c r="L50" s="92"/>
      <c r="M50" s="52"/>
    </row>
    <row r="51" spans="1:13" ht="31.5" customHeight="1">
      <c r="A51" s="90"/>
      <c r="B51" s="50"/>
      <c r="C51" s="49"/>
      <c r="D51" s="6" t="s">
        <v>31</v>
      </c>
      <c r="E51" s="1"/>
      <c r="F51" s="1"/>
      <c r="G51" s="1"/>
      <c r="H51" s="1"/>
      <c r="I51" s="1"/>
      <c r="J51" s="25"/>
      <c r="K51" s="1"/>
      <c r="L51" s="92"/>
      <c r="M51" s="52"/>
    </row>
    <row r="52" spans="1:13" ht="28.5" customHeight="1">
      <c r="A52" s="43" t="s">
        <v>74</v>
      </c>
      <c r="B52" s="45" t="s">
        <v>47</v>
      </c>
      <c r="C52" s="47"/>
      <c r="D52" s="24" t="s">
        <v>32</v>
      </c>
      <c r="E52" s="25">
        <f>F52+G52+H52+I52+J52+K52</f>
        <v>24000</v>
      </c>
      <c r="F52" s="1">
        <f t="shared" ref="F52:K52" si="14">F53+F54</f>
        <v>4000</v>
      </c>
      <c r="G52" s="1">
        <f t="shared" si="14"/>
        <v>4000</v>
      </c>
      <c r="H52" s="1">
        <f t="shared" si="14"/>
        <v>4000</v>
      </c>
      <c r="I52" s="1">
        <f t="shared" si="14"/>
        <v>4000</v>
      </c>
      <c r="J52" s="25">
        <f t="shared" si="14"/>
        <v>4000</v>
      </c>
      <c r="K52" s="1">
        <f t="shared" si="14"/>
        <v>4000</v>
      </c>
      <c r="L52" s="92" t="s">
        <v>61</v>
      </c>
      <c r="M52" s="52" t="s">
        <v>43</v>
      </c>
    </row>
    <row r="53" spans="1:13" ht="32.25" customHeight="1">
      <c r="A53" s="44"/>
      <c r="B53" s="46"/>
      <c r="C53" s="48"/>
      <c r="D53" s="24" t="s">
        <v>30</v>
      </c>
      <c r="E53" s="25">
        <f>F53+G53+H53+I53+J53+K53</f>
        <v>24000</v>
      </c>
      <c r="F53" s="1">
        <v>4000</v>
      </c>
      <c r="G53" s="25">
        <v>4000</v>
      </c>
      <c r="H53" s="25">
        <v>4000</v>
      </c>
      <c r="I53" s="25">
        <v>4000</v>
      </c>
      <c r="J53" s="25">
        <v>4000</v>
      </c>
      <c r="K53" s="25">
        <v>4000</v>
      </c>
      <c r="L53" s="92"/>
      <c r="M53" s="52"/>
    </row>
    <row r="54" spans="1:13" ht="31.5" customHeight="1">
      <c r="A54" s="90"/>
      <c r="B54" s="50"/>
      <c r="C54" s="49"/>
      <c r="D54" s="6" t="s">
        <v>31</v>
      </c>
      <c r="E54" s="1"/>
      <c r="F54" s="1"/>
      <c r="G54" s="1"/>
      <c r="H54" s="1"/>
      <c r="I54" s="1"/>
      <c r="J54" s="25"/>
      <c r="K54" s="1"/>
      <c r="L54" s="92"/>
      <c r="M54" s="52"/>
    </row>
    <row r="55" spans="1:13" ht="35.25" customHeight="1">
      <c r="A55" s="43" t="s">
        <v>75</v>
      </c>
      <c r="B55" s="45" t="s">
        <v>48</v>
      </c>
      <c r="C55" s="47"/>
      <c r="D55" s="24" t="s">
        <v>32</v>
      </c>
      <c r="E55" s="25">
        <f>F55+G55+H55+I55+J55+K55</f>
        <v>24000</v>
      </c>
      <c r="F55" s="1">
        <f t="shared" ref="F55:K55" si="15">F56+F57</f>
        <v>4000</v>
      </c>
      <c r="G55" s="1">
        <f t="shared" si="15"/>
        <v>4000</v>
      </c>
      <c r="H55" s="1">
        <f t="shared" si="15"/>
        <v>4000</v>
      </c>
      <c r="I55" s="1">
        <f t="shared" si="15"/>
        <v>4000</v>
      </c>
      <c r="J55" s="25">
        <f t="shared" si="15"/>
        <v>4000</v>
      </c>
      <c r="K55" s="1">
        <f t="shared" si="15"/>
        <v>4000</v>
      </c>
      <c r="L55" s="61" t="s">
        <v>24</v>
      </c>
      <c r="M55" s="58" t="s">
        <v>52</v>
      </c>
    </row>
    <row r="56" spans="1:13" ht="41.25" customHeight="1">
      <c r="A56" s="44"/>
      <c r="B56" s="46"/>
      <c r="C56" s="48"/>
      <c r="D56" s="24" t="s">
        <v>30</v>
      </c>
      <c r="E56" s="25">
        <f>F56+G56+H56+I56+J56+K56</f>
        <v>24000</v>
      </c>
      <c r="F56" s="1">
        <v>4000</v>
      </c>
      <c r="G56" s="25">
        <v>4000</v>
      </c>
      <c r="H56" s="25">
        <v>4000</v>
      </c>
      <c r="I56" s="25">
        <v>4000</v>
      </c>
      <c r="J56" s="25">
        <v>4000</v>
      </c>
      <c r="K56" s="25">
        <v>4000</v>
      </c>
      <c r="L56" s="62"/>
      <c r="M56" s="59"/>
    </row>
    <row r="57" spans="1:13" ht="40.5" customHeight="1">
      <c r="A57" s="90"/>
      <c r="B57" s="50"/>
      <c r="C57" s="49"/>
      <c r="D57" s="6" t="s">
        <v>31</v>
      </c>
      <c r="E57" s="1"/>
      <c r="F57" s="1"/>
      <c r="G57" s="1"/>
      <c r="H57" s="1"/>
      <c r="I57" s="1"/>
      <c r="J57" s="25"/>
      <c r="K57" s="1"/>
      <c r="L57" s="63"/>
      <c r="M57" s="60"/>
    </row>
    <row r="58" spans="1:13" ht="40.5" customHeight="1">
      <c r="A58" s="91" t="s">
        <v>86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</row>
    <row r="59" spans="1:13" ht="31.5" customHeight="1">
      <c r="A59" s="43" t="s">
        <v>53</v>
      </c>
      <c r="B59" s="45" t="s">
        <v>88</v>
      </c>
      <c r="C59" s="56"/>
      <c r="D59" s="6" t="s">
        <v>32</v>
      </c>
      <c r="E59" s="30">
        <f>E60</f>
        <v>6000</v>
      </c>
      <c r="F59" s="30">
        <f t="shared" ref="F59:K59" si="16">F60</f>
        <v>1000</v>
      </c>
      <c r="G59" s="30">
        <f t="shared" si="16"/>
        <v>1000</v>
      </c>
      <c r="H59" s="30">
        <f t="shared" si="16"/>
        <v>1000</v>
      </c>
      <c r="I59" s="30">
        <f t="shared" si="16"/>
        <v>1000</v>
      </c>
      <c r="J59" s="30">
        <f t="shared" si="16"/>
        <v>1000</v>
      </c>
      <c r="K59" s="31">
        <f t="shared" si="16"/>
        <v>1000</v>
      </c>
      <c r="L59" s="92" t="s">
        <v>76</v>
      </c>
      <c r="M59" s="58" t="s">
        <v>43</v>
      </c>
    </row>
    <row r="60" spans="1:13" ht="36.75" customHeight="1">
      <c r="A60" s="44"/>
      <c r="B60" s="46"/>
      <c r="C60" s="56"/>
      <c r="D60" s="6" t="s">
        <v>30</v>
      </c>
      <c r="E60" s="31">
        <f>F60+G60+H60+I60+J60+K60</f>
        <v>6000</v>
      </c>
      <c r="F60" s="30">
        <v>1000</v>
      </c>
      <c r="G60" s="30">
        <v>1000</v>
      </c>
      <c r="H60" s="30">
        <v>1000</v>
      </c>
      <c r="I60" s="30">
        <v>1000</v>
      </c>
      <c r="J60" s="30">
        <v>1000</v>
      </c>
      <c r="K60" s="31">
        <v>1000</v>
      </c>
      <c r="L60" s="92"/>
      <c r="M60" s="59"/>
    </row>
    <row r="61" spans="1:13" ht="36" customHeight="1">
      <c r="A61" s="44"/>
      <c r="B61" s="46"/>
      <c r="C61" s="56"/>
      <c r="D61" s="6" t="s">
        <v>31</v>
      </c>
      <c r="E61" s="30"/>
      <c r="F61" s="30"/>
      <c r="G61" s="30"/>
      <c r="H61" s="30"/>
      <c r="I61" s="30"/>
      <c r="J61" s="30"/>
      <c r="K61" s="30"/>
      <c r="L61" s="92"/>
      <c r="M61" s="60"/>
    </row>
    <row r="62" spans="1:13" ht="30.75" customHeight="1">
      <c r="A62" s="43" t="s">
        <v>84</v>
      </c>
      <c r="B62" s="45" t="s">
        <v>89</v>
      </c>
      <c r="C62" s="56"/>
      <c r="D62" s="6" t="s">
        <v>32</v>
      </c>
      <c r="E62" s="30">
        <f>E63</f>
        <v>3600</v>
      </c>
      <c r="F62" s="30">
        <f t="shared" ref="F62:K62" si="17">F63</f>
        <v>600</v>
      </c>
      <c r="G62" s="30">
        <f t="shared" si="17"/>
        <v>600</v>
      </c>
      <c r="H62" s="30">
        <f t="shared" si="17"/>
        <v>600</v>
      </c>
      <c r="I62" s="30">
        <f t="shared" si="17"/>
        <v>600</v>
      </c>
      <c r="J62" s="30">
        <f t="shared" si="17"/>
        <v>600</v>
      </c>
      <c r="K62" s="31">
        <f t="shared" si="17"/>
        <v>600</v>
      </c>
      <c r="L62" s="92" t="s">
        <v>87</v>
      </c>
      <c r="M62" s="58" t="s">
        <v>43</v>
      </c>
    </row>
    <row r="63" spans="1:13" ht="33" customHeight="1">
      <c r="A63" s="44"/>
      <c r="B63" s="46"/>
      <c r="C63" s="56"/>
      <c r="D63" s="6" t="s">
        <v>30</v>
      </c>
      <c r="E63" s="31">
        <f>F63+G63+H63+I63+J63+K63</f>
        <v>3600</v>
      </c>
      <c r="F63" s="30">
        <v>600</v>
      </c>
      <c r="G63" s="30">
        <v>600</v>
      </c>
      <c r="H63" s="30">
        <v>600</v>
      </c>
      <c r="I63" s="30">
        <v>600</v>
      </c>
      <c r="J63" s="30">
        <v>600</v>
      </c>
      <c r="K63" s="31">
        <v>600</v>
      </c>
      <c r="L63" s="92"/>
      <c r="M63" s="59"/>
    </row>
    <row r="64" spans="1:13" ht="36" customHeight="1">
      <c r="A64" s="44"/>
      <c r="B64" s="46"/>
      <c r="C64" s="56"/>
      <c r="D64" s="6" t="s">
        <v>31</v>
      </c>
      <c r="E64" s="30"/>
      <c r="F64" s="30"/>
      <c r="G64" s="30"/>
      <c r="H64" s="30"/>
      <c r="I64" s="30"/>
      <c r="J64" s="30"/>
      <c r="K64" s="30"/>
      <c r="L64" s="92"/>
      <c r="M64" s="60"/>
    </row>
    <row r="65" spans="1:13" ht="19.5" customHeight="1">
      <c r="A65" s="64" t="s">
        <v>42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6"/>
    </row>
    <row r="66" spans="1:13" ht="24.75" customHeight="1">
      <c r="A66" s="67" t="s">
        <v>85</v>
      </c>
      <c r="B66" s="68" t="s">
        <v>41</v>
      </c>
      <c r="C66" s="56"/>
      <c r="D66" s="6" t="s">
        <v>32</v>
      </c>
      <c r="E66" s="25">
        <f>F66+G66+H66+I66+J66+K66</f>
        <v>47395.8</v>
      </c>
      <c r="F66" s="1">
        <f>F67+F68</f>
        <v>7899.3</v>
      </c>
      <c r="G66" s="1">
        <f t="shared" ref="G66:K66" si="18">G67+G68</f>
        <v>7899.3</v>
      </c>
      <c r="H66" s="1">
        <f t="shared" si="18"/>
        <v>7899.3</v>
      </c>
      <c r="I66" s="1">
        <f t="shared" si="18"/>
        <v>7899.3</v>
      </c>
      <c r="J66" s="25">
        <f t="shared" si="18"/>
        <v>7899.3</v>
      </c>
      <c r="K66" s="1">
        <f t="shared" si="18"/>
        <v>7899.3</v>
      </c>
      <c r="L66" s="51" t="s">
        <v>26</v>
      </c>
      <c r="M66" s="52" t="s">
        <v>43</v>
      </c>
    </row>
    <row r="67" spans="1:13" ht="31.5">
      <c r="A67" s="67"/>
      <c r="B67" s="68"/>
      <c r="C67" s="56"/>
      <c r="D67" s="6" t="s">
        <v>30</v>
      </c>
      <c r="E67" s="25">
        <f>F67+G67+H67+I67+J67+K67</f>
        <v>47395.8</v>
      </c>
      <c r="F67" s="25">
        <v>7899.3</v>
      </c>
      <c r="G67" s="25">
        <v>7899.3</v>
      </c>
      <c r="H67" s="25">
        <v>7899.3</v>
      </c>
      <c r="I67" s="25">
        <v>7899.3</v>
      </c>
      <c r="J67" s="25">
        <v>7899.3</v>
      </c>
      <c r="K67" s="25">
        <v>7899.3</v>
      </c>
      <c r="L67" s="51"/>
      <c r="M67" s="52"/>
    </row>
    <row r="68" spans="1:13" ht="31.5">
      <c r="A68" s="67"/>
      <c r="B68" s="68"/>
      <c r="C68" s="56"/>
      <c r="D68" s="6" t="s">
        <v>31</v>
      </c>
      <c r="E68" s="1"/>
      <c r="F68" s="1"/>
      <c r="G68" s="1"/>
      <c r="H68" s="1"/>
      <c r="I68" s="1"/>
      <c r="J68" s="25"/>
      <c r="K68" s="1"/>
      <c r="L68" s="51"/>
      <c r="M68" s="52"/>
    </row>
    <row r="69" spans="1:13" ht="26.25" customHeight="1">
      <c r="A69" s="86" t="s">
        <v>8</v>
      </c>
      <c r="B69" s="86"/>
      <c r="C69" s="86"/>
      <c r="D69" s="6" t="s">
        <v>32</v>
      </c>
      <c r="E69" s="25">
        <f>F69+G69+H69+I69+J69+K69</f>
        <v>1485795.8</v>
      </c>
      <c r="F69" s="25">
        <f>F70+F71</f>
        <v>238399.3</v>
      </c>
      <c r="G69" s="25">
        <f t="shared" ref="G69:K69" si="19">G70+G71</f>
        <v>241899.3</v>
      </c>
      <c r="H69" s="25">
        <f t="shared" si="19"/>
        <v>245499.3</v>
      </c>
      <c r="I69" s="25">
        <f t="shared" si="19"/>
        <v>249299.3</v>
      </c>
      <c r="J69" s="25">
        <f t="shared" si="19"/>
        <v>253299.3</v>
      </c>
      <c r="K69" s="25">
        <f t="shared" si="19"/>
        <v>257399.3</v>
      </c>
      <c r="L69" s="51"/>
      <c r="M69" s="57"/>
    </row>
    <row r="70" spans="1:13" ht="36.75" customHeight="1">
      <c r="A70" s="86"/>
      <c r="B70" s="86"/>
      <c r="C70" s="86"/>
      <c r="D70" s="6" t="s">
        <v>30</v>
      </c>
      <c r="E70" s="25">
        <f>F70+G70+H70+I70+J70+K70</f>
        <v>1485795.8</v>
      </c>
      <c r="F70" s="25">
        <f>F11+F18+F21+F25+F29+F32+F36+F67+F60+F63</f>
        <v>238399.3</v>
      </c>
      <c r="G70" s="30">
        <f t="shared" ref="G70:K70" si="20">G11+G18+G21+G25+G29+G32+G36+G67+G60+G63</f>
        <v>241899.3</v>
      </c>
      <c r="H70" s="30">
        <f t="shared" si="20"/>
        <v>245499.3</v>
      </c>
      <c r="I70" s="30">
        <f t="shared" si="20"/>
        <v>249299.3</v>
      </c>
      <c r="J70" s="30">
        <f t="shared" si="20"/>
        <v>253299.3</v>
      </c>
      <c r="K70" s="30">
        <f t="shared" si="20"/>
        <v>257399.3</v>
      </c>
      <c r="L70" s="51"/>
      <c r="M70" s="57"/>
    </row>
    <row r="71" spans="1:13" ht="38.25" customHeight="1">
      <c r="A71" s="86"/>
      <c r="B71" s="86"/>
      <c r="C71" s="86"/>
      <c r="D71" s="6" t="s">
        <v>31</v>
      </c>
      <c r="E71" s="25"/>
      <c r="F71" s="25"/>
      <c r="G71" s="25"/>
      <c r="H71" s="25"/>
      <c r="I71" s="25"/>
      <c r="J71" s="25"/>
      <c r="K71" s="25"/>
      <c r="L71" s="51"/>
      <c r="M71" s="57"/>
    </row>
    <row r="73" spans="1:13" ht="48.75" customHeight="1">
      <c r="A73" s="87" t="s">
        <v>29</v>
      </c>
      <c r="B73" s="87"/>
      <c r="C73" s="87"/>
      <c r="D73" s="87"/>
      <c r="E73" s="87"/>
      <c r="F73" s="10"/>
      <c r="G73" s="10"/>
      <c r="H73" s="10"/>
      <c r="I73" s="10"/>
      <c r="J73" s="10"/>
      <c r="K73" s="10"/>
      <c r="L73" s="11" t="s">
        <v>28</v>
      </c>
    </row>
  </sheetData>
  <mergeCells count="109">
    <mergeCell ref="M52:M54"/>
    <mergeCell ref="C24:C26"/>
    <mergeCell ref="B52:B54"/>
    <mergeCell ref="A52:A54"/>
    <mergeCell ref="C52:C54"/>
    <mergeCell ref="M46:M48"/>
    <mergeCell ref="L49:L51"/>
    <mergeCell ref="M49:M51"/>
    <mergeCell ref="L52:L54"/>
    <mergeCell ref="B38:B40"/>
    <mergeCell ref="A38:A40"/>
    <mergeCell ref="B35:B37"/>
    <mergeCell ref="A35:A37"/>
    <mergeCell ref="L46:L48"/>
    <mergeCell ref="B28:B30"/>
    <mergeCell ref="A28:A30"/>
    <mergeCell ref="L31:L33"/>
    <mergeCell ref="M31:M33"/>
    <mergeCell ref="L28:L30"/>
    <mergeCell ref="C31:C33"/>
    <mergeCell ref="M28:M30"/>
    <mergeCell ref="K1:M1"/>
    <mergeCell ref="L55:L57"/>
    <mergeCell ref="M35:M37"/>
    <mergeCell ref="M38:M40"/>
    <mergeCell ref="L41:L45"/>
    <mergeCell ref="M41:M45"/>
    <mergeCell ref="A27:M27"/>
    <mergeCell ref="M10:M12"/>
    <mergeCell ref="C10:C12"/>
    <mergeCell ref="C17:C19"/>
    <mergeCell ref="A13:M13"/>
    <mergeCell ref="A23:M23"/>
    <mergeCell ref="A14:A16"/>
    <mergeCell ref="B14:B16"/>
    <mergeCell ref="A8:M8"/>
    <mergeCell ref="A9:M9"/>
    <mergeCell ref="A20:A22"/>
    <mergeCell ref="B24:B26"/>
    <mergeCell ref="A24:A26"/>
    <mergeCell ref="M14:M16"/>
    <mergeCell ref="M20:M22"/>
    <mergeCell ref="L20:L22"/>
    <mergeCell ref="L24:L26"/>
    <mergeCell ref="M24:M26"/>
    <mergeCell ref="A69:C71"/>
    <mergeCell ref="A73:E73"/>
    <mergeCell ref="A41:A45"/>
    <mergeCell ref="B41:B45"/>
    <mergeCell ref="C41:C45"/>
    <mergeCell ref="D41:D42"/>
    <mergeCell ref="C55:C57"/>
    <mergeCell ref="B55:B57"/>
    <mergeCell ref="A55:A57"/>
    <mergeCell ref="D43:D44"/>
    <mergeCell ref="B46:B48"/>
    <mergeCell ref="C46:C48"/>
    <mergeCell ref="B49:B51"/>
    <mergeCell ref="A49:A51"/>
    <mergeCell ref="C49:C51"/>
    <mergeCell ref="C59:C61"/>
    <mergeCell ref="C62:C64"/>
    <mergeCell ref="A58:M58"/>
    <mergeCell ref="L59:L61"/>
    <mergeCell ref="L62:L64"/>
    <mergeCell ref="M59:M61"/>
    <mergeCell ref="M62:M64"/>
    <mergeCell ref="B59:B61"/>
    <mergeCell ref="A59:A61"/>
    <mergeCell ref="A4:M4"/>
    <mergeCell ref="L10:L12"/>
    <mergeCell ref="L17:L19"/>
    <mergeCell ref="E6:E7"/>
    <mergeCell ref="A10:A12"/>
    <mergeCell ref="B10:B12"/>
    <mergeCell ref="M17:M19"/>
    <mergeCell ref="B17:B19"/>
    <mergeCell ref="A17:A19"/>
    <mergeCell ref="M6:M7"/>
    <mergeCell ref="B6:B7"/>
    <mergeCell ref="D6:D7"/>
    <mergeCell ref="C6:C7"/>
    <mergeCell ref="A6:A7"/>
    <mergeCell ref="L14:L16"/>
    <mergeCell ref="L6:L7"/>
    <mergeCell ref="A62:A64"/>
    <mergeCell ref="B62:B64"/>
    <mergeCell ref="C20:C22"/>
    <mergeCell ref="B20:B22"/>
    <mergeCell ref="L69:L71"/>
    <mergeCell ref="C14:C16"/>
    <mergeCell ref="M66:M68"/>
    <mergeCell ref="C38:C40"/>
    <mergeCell ref="F6:K6"/>
    <mergeCell ref="C66:C68"/>
    <mergeCell ref="L66:L68"/>
    <mergeCell ref="M69:M71"/>
    <mergeCell ref="M55:M57"/>
    <mergeCell ref="L35:L37"/>
    <mergeCell ref="L38:L40"/>
    <mergeCell ref="A65:M65"/>
    <mergeCell ref="C35:C37"/>
    <mergeCell ref="A66:A68"/>
    <mergeCell ref="B66:B68"/>
    <mergeCell ref="A46:A48"/>
    <mergeCell ref="B31:B33"/>
    <mergeCell ref="A31:A33"/>
    <mergeCell ref="A34:M34"/>
    <mergeCell ref="C28:C30"/>
  </mergeCells>
  <pageMargins left="0.11811023622047245" right="0" top="0.35433070866141736" bottom="0" header="0.31496062992125984" footer="0.31496062992125984"/>
  <pageSetup paperSize="9" scale="83" fitToHeight="4" orientation="landscape" r:id="rId1"/>
  <rowBreaks count="2" manualBreakCount="2">
    <brk id="19" max="16383" man="1"/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tabSelected="1" topLeftCell="A4" workbookViewId="0">
      <selection activeCell="E24" sqref="E24"/>
    </sheetView>
  </sheetViews>
  <sheetFormatPr defaultRowHeight="15.75" outlineLevelRow="1"/>
  <cols>
    <col min="1" max="1" width="5.85546875" style="2" customWidth="1"/>
    <col min="2" max="2" width="23.42578125" style="3" customWidth="1"/>
    <col min="3" max="3" width="19.28515625" style="4" customWidth="1"/>
    <col min="4" max="4" width="12.5703125" style="3" customWidth="1"/>
    <col min="5" max="5" width="10.85546875" style="3" customWidth="1"/>
    <col min="6" max="6" width="10.5703125" style="3" customWidth="1"/>
    <col min="7" max="7" width="11.5703125" style="3" customWidth="1"/>
    <col min="8" max="8" width="11.7109375" style="3" customWidth="1"/>
    <col min="9" max="9" width="11.85546875" style="3" customWidth="1"/>
    <col min="10" max="10" width="19" style="3" customWidth="1"/>
    <col min="11" max="11" width="29.5703125" style="18" customWidth="1"/>
    <col min="12" max="16384" width="9.140625" style="3"/>
  </cols>
  <sheetData>
    <row r="1" spans="1:11" ht="95.25" customHeight="1" outlineLevel="1">
      <c r="A1" s="34"/>
      <c r="B1" s="10"/>
      <c r="C1" s="13"/>
      <c r="D1" s="10"/>
      <c r="E1" s="10"/>
      <c r="F1" s="10"/>
      <c r="G1" s="10"/>
      <c r="H1" s="10"/>
      <c r="I1" s="10"/>
      <c r="J1" s="109" t="s">
        <v>92</v>
      </c>
      <c r="K1" s="109"/>
    </row>
    <row r="2" spans="1:11" ht="30" customHeight="1" outlineLevel="1">
      <c r="A2" s="34"/>
      <c r="B2" s="10"/>
      <c r="C2" s="13"/>
      <c r="D2" s="10"/>
      <c r="E2" s="10"/>
      <c r="F2" s="10"/>
      <c r="G2" s="10"/>
      <c r="H2" s="10"/>
      <c r="I2" s="10"/>
      <c r="J2" s="10"/>
      <c r="K2" s="10"/>
    </row>
    <row r="3" spans="1:11" ht="38.25" customHeight="1" outlineLevel="1">
      <c r="A3" s="75" t="s">
        <v>93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4.25" customHeight="1" outlineLevel="1"/>
    <row r="5" spans="1:11" ht="39" customHeight="1">
      <c r="A5" s="84" t="s">
        <v>0</v>
      </c>
      <c r="B5" s="80" t="s">
        <v>7</v>
      </c>
      <c r="C5" s="80" t="s">
        <v>9</v>
      </c>
      <c r="D5" s="80" t="s">
        <v>21</v>
      </c>
      <c r="E5" s="53" t="s">
        <v>22</v>
      </c>
      <c r="F5" s="54"/>
      <c r="G5" s="54"/>
      <c r="H5" s="54"/>
      <c r="I5" s="54"/>
      <c r="J5" s="80" t="s">
        <v>18</v>
      </c>
      <c r="K5" s="58" t="s">
        <v>19</v>
      </c>
    </row>
    <row r="6" spans="1:11" ht="23.25" customHeight="1">
      <c r="A6" s="85"/>
      <c r="B6" s="81"/>
      <c r="C6" s="81"/>
      <c r="D6" s="81"/>
      <c r="E6" s="29" t="s">
        <v>77</v>
      </c>
      <c r="F6" s="29" t="s">
        <v>78</v>
      </c>
      <c r="G6" s="29" t="s">
        <v>79</v>
      </c>
      <c r="H6" s="29" t="s">
        <v>80</v>
      </c>
      <c r="I6" s="29" t="s">
        <v>81</v>
      </c>
      <c r="J6" s="81"/>
      <c r="K6" s="60"/>
    </row>
    <row r="7" spans="1:11" ht="27" customHeight="1">
      <c r="A7" s="91" t="s">
        <v>94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ht="30" customHeight="1">
      <c r="A8" s="91" t="s">
        <v>95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23.25" customHeight="1">
      <c r="A9" s="107" t="s">
        <v>1</v>
      </c>
      <c r="B9" s="68" t="s">
        <v>88</v>
      </c>
      <c r="C9" s="21" t="s">
        <v>32</v>
      </c>
      <c r="D9" s="28">
        <f>E9+F9+G9+H9+I9</f>
        <v>8100</v>
      </c>
      <c r="E9" s="28">
        <v>400</v>
      </c>
      <c r="F9" s="28">
        <v>1400</v>
      </c>
      <c r="G9" s="28">
        <f t="shared" ref="G9:I9" si="0">G10+G11+G12</f>
        <v>2100</v>
      </c>
      <c r="H9" s="28">
        <f t="shared" si="0"/>
        <v>2100</v>
      </c>
      <c r="I9" s="28">
        <f t="shared" si="0"/>
        <v>2100</v>
      </c>
      <c r="J9" s="100" t="s">
        <v>98</v>
      </c>
      <c r="K9" s="103" t="s">
        <v>96</v>
      </c>
    </row>
    <row r="10" spans="1:11" ht="27" customHeight="1">
      <c r="A10" s="107"/>
      <c r="B10" s="68"/>
      <c r="C10" s="21" t="s">
        <v>30</v>
      </c>
      <c r="D10" s="32">
        <f t="shared" ref="D10:D16" si="1">E10+F10+G10+H10+I10</f>
        <v>8100</v>
      </c>
      <c r="E10" s="28">
        <v>400</v>
      </c>
      <c r="F10" s="32">
        <v>1400</v>
      </c>
      <c r="G10" s="32">
        <v>2100</v>
      </c>
      <c r="H10" s="32">
        <v>2100</v>
      </c>
      <c r="I10" s="32">
        <v>2100</v>
      </c>
      <c r="J10" s="101"/>
      <c r="K10" s="104"/>
    </row>
    <row r="11" spans="1:11" ht="26.25" customHeight="1">
      <c r="A11" s="107"/>
      <c r="B11" s="68"/>
      <c r="C11" s="6" t="s">
        <v>31</v>
      </c>
      <c r="D11" s="32"/>
      <c r="E11" s="8"/>
      <c r="F11" s="8"/>
      <c r="G11" s="8"/>
      <c r="H11" s="8"/>
      <c r="I11" s="8"/>
      <c r="J11" s="101"/>
      <c r="K11" s="104"/>
    </row>
    <row r="12" spans="1:11" ht="32.25" customHeight="1">
      <c r="A12" s="107"/>
      <c r="B12" s="68"/>
      <c r="C12" s="21" t="s">
        <v>62</v>
      </c>
      <c r="D12" s="32"/>
      <c r="E12" s="22"/>
      <c r="F12" s="22"/>
      <c r="G12" s="22"/>
      <c r="H12" s="22"/>
      <c r="I12" s="22"/>
      <c r="J12" s="102"/>
      <c r="K12" s="105"/>
    </row>
    <row r="13" spans="1:11" ht="23.25" customHeight="1">
      <c r="A13" s="107" t="s">
        <v>2</v>
      </c>
      <c r="B13" s="68" t="s">
        <v>99</v>
      </c>
      <c r="C13" s="21" t="s">
        <v>32</v>
      </c>
      <c r="D13" s="32">
        <f t="shared" si="1"/>
        <v>23079.1</v>
      </c>
      <c r="E13" s="27">
        <f>SUM(E14:E16)</f>
        <v>18979.099999999999</v>
      </c>
      <c r="F13" s="40">
        <f>SUM(F14:F16)</f>
        <v>1400</v>
      </c>
      <c r="G13" s="40">
        <f t="shared" ref="G13:I13" si="2">SUM(G14:G16)</f>
        <v>900</v>
      </c>
      <c r="H13" s="40">
        <f t="shared" si="2"/>
        <v>900</v>
      </c>
      <c r="I13" s="40">
        <f t="shared" si="2"/>
        <v>900</v>
      </c>
      <c r="J13" s="100" t="s">
        <v>97</v>
      </c>
      <c r="K13" s="103" t="s">
        <v>96</v>
      </c>
    </row>
    <row r="14" spans="1:11" ht="29.25" customHeight="1">
      <c r="A14" s="107"/>
      <c r="B14" s="68"/>
      <c r="C14" s="21" t="s">
        <v>30</v>
      </c>
      <c r="D14" s="39">
        <f t="shared" si="1"/>
        <v>5049</v>
      </c>
      <c r="E14" s="42">
        <v>949</v>
      </c>
      <c r="F14" s="33">
        <v>1400</v>
      </c>
      <c r="G14" s="33">
        <v>900</v>
      </c>
      <c r="H14" s="33">
        <v>900</v>
      </c>
      <c r="I14" s="33">
        <v>900</v>
      </c>
      <c r="J14" s="101"/>
      <c r="K14" s="104"/>
    </row>
    <row r="15" spans="1:11" ht="24" customHeight="1">
      <c r="A15" s="107"/>
      <c r="B15" s="68"/>
      <c r="C15" s="6" t="s">
        <v>31</v>
      </c>
      <c r="D15" s="39">
        <f t="shared" si="1"/>
        <v>4327.2</v>
      </c>
      <c r="E15" s="28">
        <v>4327.2</v>
      </c>
      <c r="F15" s="28"/>
      <c r="G15" s="28"/>
      <c r="H15" s="28"/>
      <c r="I15" s="28"/>
      <c r="J15" s="101"/>
      <c r="K15" s="104"/>
    </row>
    <row r="16" spans="1:11" ht="28.5" customHeight="1">
      <c r="A16" s="107"/>
      <c r="B16" s="68"/>
      <c r="C16" s="21" t="s">
        <v>62</v>
      </c>
      <c r="D16" s="39">
        <f t="shared" si="1"/>
        <v>13702.9</v>
      </c>
      <c r="E16" s="28">
        <v>13702.9</v>
      </c>
      <c r="F16" s="28"/>
      <c r="G16" s="28"/>
      <c r="H16" s="28"/>
      <c r="I16" s="28"/>
      <c r="J16" s="102"/>
      <c r="K16" s="105"/>
    </row>
    <row r="17" spans="1:11" ht="23.25" customHeight="1">
      <c r="A17" s="106" t="s">
        <v>100</v>
      </c>
      <c r="B17" s="68" t="s">
        <v>101</v>
      </c>
      <c r="C17" s="36" t="s">
        <v>32</v>
      </c>
      <c r="D17" s="35">
        <f t="shared" ref="D17:D18" si="3">E17+F17+G17+H17+I17</f>
        <v>855.6</v>
      </c>
      <c r="E17" s="37">
        <v>455.6</v>
      </c>
      <c r="F17" s="37">
        <v>400</v>
      </c>
      <c r="G17" s="37"/>
      <c r="H17" s="37"/>
      <c r="I17" s="37"/>
      <c r="J17" s="100" t="s">
        <v>102</v>
      </c>
      <c r="K17" s="103" t="s">
        <v>96</v>
      </c>
    </row>
    <row r="18" spans="1:11" ht="23.25" customHeight="1">
      <c r="A18" s="106"/>
      <c r="B18" s="68"/>
      <c r="C18" s="36" t="s">
        <v>30</v>
      </c>
      <c r="D18" s="35">
        <f t="shared" si="3"/>
        <v>855.6</v>
      </c>
      <c r="E18" s="37">
        <v>455.6</v>
      </c>
      <c r="F18" s="37">
        <v>400</v>
      </c>
      <c r="G18" s="37"/>
      <c r="H18" s="37"/>
      <c r="I18" s="37"/>
      <c r="J18" s="101"/>
      <c r="K18" s="104"/>
    </row>
    <row r="19" spans="1:11" ht="24" customHeight="1">
      <c r="A19" s="106"/>
      <c r="B19" s="68"/>
      <c r="C19" s="6" t="s">
        <v>31</v>
      </c>
      <c r="D19" s="35"/>
      <c r="E19" s="35"/>
      <c r="F19" s="35"/>
      <c r="G19" s="35"/>
      <c r="H19" s="35"/>
      <c r="I19" s="35"/>
      <c r="J19" s="101"/>
      <c r="K19" s="104"/>
    </row>
    <row r="20" spans="1:11" ht="28.5" customHeight="1">
      <c r="A20" s="106"/>
      <c r="B20" s="68"/>
      <c r="C20" s="36" t="s">
        <v>62</v>
      </c>
      <c r="D20" s="35"/>
      <c r="E20" s="35"/>
      <c r="F20" s="35"/>
      <c r="G20" s="35"/>
      <c r="H20" s="35"/>
      <c r="I20" s="35"/>
      <c r="J20" s="102"/>
      <c r="K20" s="105"/>
    </row>
    <row r="21" spans="1:11" ht="24" customHeight="1">
      <c r="A21" s="94" t="s">
        <v>8</v>
      </c>
      <c r="B21" s="95"/>
      <c r="C21" s="21" t="s">
        <v>32</v>
      </c>
      <c r="D21" s="32">
        <f t="shared" ref="D21:F22" si="4">SUM(D9,D13,D17)</f>
        <v>32034.699999999997</v>
      </c>
      <c r="E21" s="38">
        <f t="shared" si="4"/>
        <v>19834.699999999997</v>
      </c>
      <c r="F21" s="38">
        <f t="shared" si="4"/>
        <v>3200</v>
      </c>
      <c r="G21" s="38">
        <f t="shared" ref="G21:I22" si="5">SUM(G9,G13,G17)</f>
        <v>3000</v>
      </c>
      <c r="H21" s="38">
        <f t="shared" si="5"/>
        <v>3000</v>
      </c>
      <c r="I21" s="38">
        <f t="shared" si="5"/>
        <v>3000</v>
      </c>
      <c r="J21" s="110"/>
      <c r="K21" s="58"/>
    </row>
    <row r="22" spans="1:11" ht="24.75" customHeight="1">
      <c r="A22" s="96"/>
      <c r="B22" s="97"/>
      <c r="C22" s="21" t="s">
        <v>30</v>
      </c>
      <c r="D22" s="38">
        <f t="shared" si="4"/>
        <v>14004.6</v>
      </c>
      <c r="E22" s="38">
        <f>SUM(E10,E14,E18)</f>
        <v>1804.6</v>
      </c>
      <c r="F22" s="38">
        <f t="shared" si="4"/>
        <v>3200</v>
      </c>
      <c r="G22" s="38">
        <f t="shared" si="5"/>
        <v>3000</v>
      </c>
      <c r="H22" s="38">
        <f t="shared" si="5"/>
        <v>3000</v>
      </c>
      <c r="I22" s="38">
        <f t="shared" si="5"/>
        <v>3000</v>
      </c>
      <c r="J22" s="111"/>
      <c r="K22" s="59"/>
    </row>
    <row r="23" spans="1:11" ht="24" customHeight="1">
      <c r="A23" s="96"/>
      <c r="B23" s="97"/>
      <c r="C23" s="21" t="s">
        <v>31</v>
      </c>
      <c r="D23" s="41">
        <f t="shared" ref="D23:D24" si="6">E23+F23+G23+H23+I23</f>
        <v>4327.2</v>
      </c>
      <c r="E23" s="41">
        <v>4327.2</v>
      </c>
      <c r="F23" s="28"/>
      <c r="G23" s="28"/>
      <c r="H23" s="28"/>
      <c r="I23" s="28"/>
      <c r="J23" s="111"/>
      <c r="K23" s="59"/>
    </row>
    <row r="24" spans="1:11" ht="36" customHeight="1">
      <c r="A24" s="98"/>
      <c r="B24" s="99"/>
      <c r="C24" s="6" t="s">
        <v>62</v>
      </c>
      <c r="D24" s="41">
        <f t="shared" si="6"/>
        <v>13702.9</v>
      </c>
      <c r="E24" s="41">
        <v>13702.9</v>
      </c>
      <c r="F24" s="28"/>
      <c r="G24" s="28"/>
      <c r="H24" s="28"/>
      <c r="I24" s="28"/>
      <c r="J24" s="112"/>
      <c r="K24" s="60"/>
    </row>
    <row r="27" spans="1:11">
      <c r="A27" s="108" t="s">
        <v>103</v>
      </c>
      <c r="B27" s="108"/>
      <c r="C27" s="108"/>
      <c r="D27" s="108"/>
      <c r="E27" s="108"/>
      <c r="F27" s="108"/>
      <c r="G27" s="108"/>
      <c r="H27" s="108"/>
      <c r="I27" s="108"/>
      <c r="K27" s="11" t="s">
        <v>104</v>
      </c>
    </row>
  </sheetData>
  <mergeCells count="27">
    <mergeCell ref="A27:I27"/>
    <mergeCell ref="A7:K7"/>
    <mergeCell ref="A8:K8"/>
    <mergeCell ref="J1:K1"/>
    <mergeCell ref="A3:K3"/>
    <mergeCell ref="A5:A6"/>
    <mergeCell ref="B5:B6"/>
    <mergeCell ref="C5:C6"/>
    <mergeCell ref="D5:D6"/>
    <mergeCell ref="J5:J6"/>
    <mergeCell ref="K5:K6"/>
    <mergeCell ref="E5:I5"/>
    <mergeCell ref="J21:J24"/>
    <mergeCell ref="K21:K24"/>
    <mergeCell ref="A9:A12"/>
    <mergeCell ref="B9:B12"/>
    <mergeCell ref="A21:B24"/>
    <mergeCell ref="J9:J12"/>
    <mergeCell ref="K9:K12"/>
    <mergeCell ref="J13:J16"/>
    <mergeCell ref="K13:K16"/>
    <mergeCell ref="A17:A20"/>
    <mergeCell ref="B17:B20"/>
    <mergeCell ref="J17:J20"/>
    <mergeCell ref="K17:K20"/>
    <mergeCell ref="A13:A16"/>
    <mergeCell ref="B13:B16"/>
  </mergeCells>
  <pageMargins left="0.9055118110236221" right="0.11811023622047245" top="0.35433070866141736" bottom="0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Благоустройство</vt:lpstr>
      <vt:lpstr>подпрограмма</vt:lpstr>
      <vt:lpstr>Благоустройство!Заголовки_для_печати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2018-11-12T13:42:00Z</dcterms:modified>
</cp:coreProperties>
</file>